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285" windowWidth="26400" windowHeight="12390" activeTab="2"/>
  </bookViews>
  <sheets>
    <sheet name="табл1 контингент" sheetId="73" r:id="rId1"/>
    <sheet name="таб 2 ОБЩЕОБРАЗ классы" sheetId="58" r:id="rId2"/>
    <sheet name="таб 6 класс УУО" sheetId="61" r:id="rId3"/>
    <sheet name="таб 7 с одн 3" sheetId="62" r:id="rId4"/>
    <sheet name="табл 8 ПРОШЛЫЙ ГОД" sheetId="70" r:id="rId5"/>
    <sheet name="табл 9 НЕУСПЕВ" sheetId="63" r:id="rId6"/>
    <sheet name="таб 10 УП" sheetId="66" r:id="rId7"/>
    <sheet name="таб 11 УСПЕВАЕМОСТЬ" sheetId="68" r:id="rId8"/>
  </sheets>
  <definedNames>
    <definedName name="_xlnm.Print_Area" localSheetId="2">'таб 6 класс УУО'!$A$1:$AB$34</definedName>
    <definedName name="_xlnm.Print_Area" localSheetId="4">'табл 8 ПРОШЛЫЙ ГОД'!$A$1:$N$41</definedName>
    <definedName name="_xlnm.Print_Area" localSheetId="5">'табл 9 НЕУСПЕВ'!$A$1:$AN$6</definedName>
  </definedNames>
  <calcPr calcId="162913"/>
</workbook>
</file>

<file path=xl/calcChain.xml><?xml version="1.0" encoding="utf-8"?>
<calcChain xmlns="http://schemas.openxmlformats.org/spreadsheetml/2006/main">
  <c r="J52" i="66" l="1"/>
  <c r="J53" i="66"/>
  <c r="J54" i="66"/>
  <c r="J55" i="66"/>
  <c r="J51" i="66"/>
  <c r="I52" i="66"/>
  <c r="I53" i="66"/>
  <c r="I54" i="66"/>
  <c r="I55" i="66"/>
  <c r="I51" i="66"/>
  <c r="G39" i="66"/>
  <c r="G41" i="66"/>
  <c r="G45" i="66"/>
  <c r="G46" i="66"/>
  <c r="G47" i="66"/>
  <c r="G48" i="66"/>
  <c r="G51" i="66"/>
  <c r="G52" i="66"/>
  <c r="G53" i="66"/>
  <c r="G54" i="66"/>
  <c r="G55" i="66"/>
  <c r="G38" i="66"/>
  <c r="F40" i="66"/>
  <c r="F41" i="66"/>
  <c r="F42" i="66"/>
  <c r="F43" i="66"/>
  <c r="F44" i="66"/>
  <c r="F45" i="66"/>
  <c r="F46" i="66"/>
  <c r="F47" i="66"/>
  <c r="F48" i="66"/>
  <c r="F49" i="66"/>
  <c r="F50" i="66"/>
  <c r="F51" i="66"/>
  <c r="F52" i="66"/>
  <c r="F53" i="66"/>
  <c r="F54" i="66"/>
  <c r="F55" i="66"/>
  <c r="F38" i="66"/>
  <c r="D39" i="66"/>
  <c r="D38" i="66"/>
  <c r="C39" i="66"/>
  <c r="C40" i="66"/>
  <c r="C41" i="66"/>
  <c r="C42" i="66"/>
  <c r="C43" i="66"/>
  <c r="C44" i="66"/>
  <c r="C45" i="66"/>
  <c r="C46" i="66"/>
  <c r="C47" i="66"/>
  <c r="C48" i="66"/>
  <c r="C49" i="66"/>
  <c r="C50" i="66"/>
  <c r="C51" i="66"/>
  <c r="C52" i="66"/>
  <c r="C53" i="66"/>
  <c r="C54" i="66"/>
  <c r="C55" i="66"/>
  <c r="C38" i="66"/>
  <c r="J9" i="66"/>
  <c r="J10" i="66"/>
  <c r="J11" i="66"/>
  <c r="J12" i="66"/>
  <c r="J13" i="66"/>
  <c r="J14" i="66"/>
  <c r="J15" i="66"/>
  <c r="J16" i="66"/>
  <c r="J17" i="66"/>
  <c r="J18" i="66"/>
  <c r="J19" i="66"/>
  <c r="J20" i="66"/>
  <c r="J21" i="66"/>
  <c r="J22" i="66"/>
  <c r="J23" i="66"/>
  <c r="J24" i="66"/>
  <c r="J25" i="66"/>
  <c r="J26" i="66"/>
  <c r="J27" i="66"/>
  <c r="J28" i="66"/>
  <c r="J29" i="66"/>
  <c r="J30" i="66"/>
  <c r="J31" i="66"/>
  <c r="J32" i="66"/>
  <c r="J33" i="66"/>
  <c r="J34" i="66"/>
  <c r="J35" i="66"/>
  <c r="J8" i="66"/>
  <c r="I35" i="66"/>
  <c r="I9" i="66"/>
  <c r="I10" i="66"/>
  <c r="I11" i="66"/>
  <c r="I12" i="66"/>
  <c r="I13" i="66"/>
  <c r="I14" i="66"/>
  <c r="I15" i="66"/>
  <c r="I16" i="66"/>
  <c r="I17" i="66"/>
  <c r="I18" i="66"/>
  <c r="I19" i="66"/>
  <c r="I20" i="66"/>
  <c r="I21" i="66"/>
  <c r="I22" i="66"/>
  <c r="I23" i="66"/>
  <c r="I24" i="66"/>
  <c r="I25" i="66"/>
  <c r="I26" i="66"/>
  <c r="I27" i="66"/>
  <c r="I28" i="66"/>
  <c r="I29" i="66"/>
  <c r="I30" i="66"/>
  <c r="I31" i="66"/>
  <c r="I32" i="66"/>
  <c r="I33" i="66"/>
  <c r="I34" i="66"/>
  <c r="I8" i="66"/>
  <c r="G9" i="66"/>
  <c r="G10" i="66"/>
  <c r="G11" i="66"/>
  <c r="G12" i="66"/>
  <c r="G13" i="66"/>
  <c r="G14" i="66"/>
  <c r="G15" i="66"/>
  <c r="G16" i="66"/>
  <c r="G17" i="66"/>
  <c r="G18" i="66"/>
  <c r="G19" i="66"/>
  <c r="G20" i="66"/>
  <c r="G21" i="66"/>
  <c r="G22" i="66"/>
  <c r="G23" i="66"/>
  <c r="G24" i="66"/>
  <c r="G25" i="66"/>
  <c r="G26" i="66"/>
  <c r="G27" i="66"/>
  <c r="G28" i="66"/>
  <c r="G29" i="66"/>
  <c r="G30" i="66"/>
  <c r="G31" i="66"/>
  <c r="G32" i="66"/>
  <c r="G33" i="66"/>
  <c r="G34" i="66"/>
  <c r="G8" i="66"/>
  <c r="F9" i="66"/>
  <c r="F10" i="66"/>
  <c r="F11" i="66"/>
  <c r="F12" i="66"/>
  <c r="F13" i="66"/>
  <c r="F14" i="66"/>
  <c r="F15" i="66"/>
  <c r="F16" i="66"/>
  <c r="F17" i="66"/>
  <c r="F18" i="66"/>
  <c r="F19" i="66"/>
  <c r="F20" i="66"/>
  <c r="F21" i="66"/>
  <c r="F22" i="66"/>
  <c r="F23" i="66"/>
  <c r="F24" i="66"/>
  <c r="F25" i="66"/>
  <c r="F26" i="66"/>
  <c r="F27" i="66"/>
  <c r="F28" i="66"/>
  <c r="F29" i="66"/>
  <c r="F30" i="66"/>
  <c r="F31" i="66"/>
  <c r="F32" i="66"/>
  <c r="F33" i="66"/>
  <c r="F34" i="66"/>
  <c r="F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D32" i="66"/>
  <c r="D33" i="66"/>
  <c r="D34" i="66"/>
  <c r="D35" i="66"/>
  <c r="D8" i="66"/>
  <c r="C9" i="66"/>
  <c r="C10" i="66"/>
  <c r="C11" i="66"/>
  <c r="C12" i="66"/>
  <c r="C13" i="66"/>
  <c r="C14" i="66"/>
  <c r="C15" i="66"/>
  <c r="C16" i="66"/>
  <c r="C17" i="66"/>
  <c r="C18" i="66"/>
  <c r="C19" i="66"/>
  <c r="C20" i="66"/>
  <c r="C21" i="66"/>
  <c r="C22" i="66"/>
  <c r="C23" i="66"/>
  <c r="C24" i="66"/>
  <c r="C25" i="66"/>
  <c r="C26" i="66"/>
  <c r="C27" i="66"/>
  <c r="C28" i="66"/>
  <c r="C29" i="66"/>
  <c r="C30" i="66"/>
  <c r="C31" i="66"/>
  <c r="C32" i="66"/>
  <c r="C33" i="66"/>
  <c r="C34" i="66"/>
  <c r="C35" i="66"/>
  <c r="C8" i="66"/>
  <c r="L21" i="68" l="1"/>
  <c r="K21" i="68"/>
  <c r="K5" i="68"/>
  <c r="L5" i="68"/>
  <c r="M5" i="68"/>
  <c r="K6" i="68"/>
  <c r="L6" i="68"/>
  <c r="M6" i="68"/>
  <c r="K7" i="68"/>
  <c r="L7" i="68"/>
  <c r="M7" i="68"/>
  <c r="K8" i="68"/>
  <c r="L8" i="68"/>
  <c r="M8" i="68"/>
  <c r="K9" i="68"/>
  <c r="L9" i="68"/>
  <c r="M9" i="68"/>
  <c r="M10" i="68"/>
  <c r="K11" i="68"/>
  <c r="L11" i="68"/>
  <c r="M11" i="68"/>
  <c r="K12" i="68"/>
  <c r="L12" i="68"/>
  <c r="M12" i="68"/>
  <c r="K13" i="68"/>
  <c r="L13" i="68"/>
  <c r="M13" i="68"/>
  <c r="K14" i="68"/>
  <c r="L14" i="68"/>
  <c r="M14" i="68"/>
  <c r="K15" i="68"/>
  <c r="L15" i="68"/>
  <c r="M15" i="68"/>
  <c r="M16" i="68"/>
  <c r="K17" i="68"/>
  <c r="L17" i="68"/>
  <c r="M17" i="68"/>
  <c r="K18" i="68"/>
  <c r="L18" i="68"/>
  <c r="M18" i="68"/>
  <c r="K19" i="68"/>
  <c r="L19" i="68"/>
  <c r="M19" i="68"/>
  <c r="K20" i="68"/>
  <c r="L20" i="68"/>
  <c r="M20" i="68"/>
  <c r="M21" i="68"/>
  <c r="K22" i="68"/>
  <c r="L22" i="68"/>
  <c r="M22" i="68"/>
  <c r="M4" i="68"/>
  <c r="L4" i="68"/>
  <c r="K4" i="68"/>
  <c r="L16" i="68"/>
  <c r="K23" i="68"/>
  <c r="L23" i="68"/>
  <c r="M23" i="68"/>
  <c r="K10" i="68" l="1"/>
  <c r="K16" i="68"/>
  <c r="L10" i="68"/>
  <c r="W43" i="66"/>
  <c r="W44" i="66"/>
  <c r="W45" i="66"/>
  <c r="W46" i="66"/>
  <c r="W47" i="66"/>
  <c r="W48" i="66"/>
  <c r="W49" i="66"/>
  <c r="W50" i="66"/>
  <c r="M46" i="66"/>
  <c r="M47" i="66"/>
  <c r="M48" i="66"/>
  <c r="M49" i="66"/>
  <c r="M50" i="66"/>
  <c r="Q43" i="66"/>
  <c r="R43" i="66" s="1"/>
  <c r="K44" i="66"/>
  <c r="M44" i="66" s="1"/>
  <c r="Q46" i="66"/>
  <c r="R46" i="66" s="1"/>
  <c r="Q47" i="66"/>
  <c r="R47" i="66" s="1"/>
  <c r="Q48" i="66"/>
  <c r="R48" i="66" s="1"/>
  <c r="Q49" i="66"/>
  <c r="R49" i="66" s="1"/>
  <c r="K45" i="66"/>
  <c r="M45" i="66" s="1"/>
  <c r="Q45" i="66"/>
  <c r="R45" i="66" s="1"/>
  <c r="Q44" i="66"/>
  <c r="R44" i="66" s="1"/>
  <c r="K43" i="66"/>
  <c r="M43" i="66" s="1"/>
  <c r="H36" i="66"/>
  <c r="F35" i="66"/>
  <c r="G35" i="66"/>
  <c r="E36" i="66"/>
  <c r="B36" i="66"/>
  <c r="AF6" i="63"/>
  <c r="AA10" i="61" l="1"/>
  <c r="AB10" i="61" s="1"/>
  <c r="AA11" i="61"/>
  <c r="AB11" i="61" s="1"/>
  <c r="AA13" i="61"/>
  <c r="AB13" i="61" s="1"/>
  <c r="AA14" i="61"/>
  <c r="AB14" i="61" s="1"/>
  <c r="AA15" i="61"/>
  <c r="AB15" i="61" s="1"/>
  <c r="AA16" i="61"/>
  <c r="AB16" i="61" s="1"/>
  <c r="AA17" i="61"/>
  <c r="AB17" i="61" s="1"/>
  <c r="O13" i="61"/>
  <c r="P13" i="61"/>
  <c r="O14" i="61"/>
  <c r="P14" i="61"/>
  <c r="O15" i="61"/>
  <c r="P15" i="61"/>
  <c r="O16" i="61"/>
  <c r="P16" i="61"/>
  <c r="O17" i="61"/>
  <c r="P17" i="61"/>
  <c r="O10" i="61"/>
  <c r="P10" i="61"/>
  <c r="O11" i="61"/>
  <c r="P11" i="61"/>
  <c r="P9" i="61"/>
  <c r="O9" i="61"/>
  <c r="AA9" i="61"/>
  <c r="AB9" i="61" s="1"/>
  <c r="R18" i="61"/>
  <c r="R12" i="61"/>
  <c r="R19" i="61" l="1"/>
  <c r="Z11" i="58" l="1"/>
  <c r="Z12" i="58"/>
  <c r="Z14" i="58"/>
  <c r="Z15" i="58"/>
  <c r="Z16" i="58"/>
  <c r="Z17" i="58"/>
  <c r="Z18" i="58"/>
  <c r="Z10" i="58"/>
  <c r="T11" i="58"/>
  <c r="T12" i="58"/>
  <c r="T14" i="58"/>
  <c r="T15" i="58"/>
  <c r="T16" i="58"/>
  <c r="T17" i="58"/>
  <c r="T18" i="58"/>
  <c r="T20" i="58"/>
  <c r="T21" i="58"/>
  <c r="T10" i="58"/>
  <c r="J19" i="58"/>
  <c r="K19" i="58"/>
  <c r="S14" i="58"/>
  <c r="S15" i="58"/>
  <c r="S16" i="58"/>
  <c r="S17" i="58"/>
  <c r="S18" i="58"/>
  <c r="S20" i="58"/>
  <c r="S21" i="58"/>
  <c r="J13" i="58"/>
  <c r="K13" i="58"/>
  <c r="S11" i="58"/>
  <c r="S12" i="58"/>
  <c r="S10" i="58"/>
  <c r="DL20" i="73"/>
  <c r="DK20" i="73"/>
  <c r="DJ20" i="73"/>
  <c r="DH20" i="73"/>
  <c r="DG20" i="73"/>
  <c r="DF20" i="73"/>
  <c r="DE20" i="73"/>
  <c r="DD20" i="73"/>
  <c r="DC20" i="73"/>
  <c r="DB20" i="73"/>
  <c r="DA20" i="73"/>
  <c r="CZ20" i="73"/>
  <c r="CY20" i="73"/>
  <c r="CX20" i="73"/>
  <c r="CW20" i="73"/>
  <c r="CV20" i="73"/>
  <c r="CU20" i="73"/>
  <c r="CS20" i="73"/>
  <c r="CR20" i="73"/>
  <c r="CQ20" i="73"/>
  <c r="CP20" i="73"/>
  <c r="CO20" i="73"/>
  <c r="CN20" i="73"/>
  <c r="CM20" i="73"/>
  <c r="CL20" i="73"/>
  <c r="CK20" i="73"/>
  <c r="CJ20" i="73"/>
  <c r="CI20" i="73"/>
  <c r="CH20" i="73"/>
  <c r="CG20" i="73"/>
  <c r="CF20" i="73"/>
  <c r="CD20" i="73"/>
  <c r="CC20" i="73"/>
  <c r="CB20" i="73"/>
  <c r="CA20" i="73"/>
  <c r="BZ20" i="73"/>
  <c r="BY20" i="73"/>
  <c r="BX20" i="73"/>
  <c r="BW20" i="73"/>
  <c r="BV20" i="73"/>
  <c r="BU20" i="73"/>
  <c r="BT20" i="73"/>
  <c r="BS20" i="73"/>
  <c r="BR20" i="73"/>
  <c r="BQ20" i="73"/>
  <c r="BP20" i="73"/>
  <c r="BO20" i="73"/>
  <c r="BN20" i="73"/>
  <c r="BM20" i="73"/>
  <c r="BL20" i="73"/>
  <c r="BK20" i="73"/>
  <c r="BJ20" i="73"/>
  <c r="BI20" i="73"/>
  <c r="BH20" i="73"/>
  <c r="BG20" i="73"/>
  <c r="BE20" i="73"/>
  <c r="BD20" i="73"/>
  <c r="BC20" i="73"/>
  <c r="BB20" i="73"/>
  <c r="BA20" i="73"/>
  <c r="AZ20" i="73"/>
  <c r="AY20" i="73"/>
  <c r="AX20" i="73"/>
  <c r="AW20" i="73"/>
  <c r="AV20" i="73"/>
  <c r="AU20" i="73"/>
  <c r="AT20" i="73"/>
  <c r="AS20" i="73"/>
  <c r="AR20" i="73"/>
  <c r="AQ20" i="73"/>
  <c r="AP20" i="73"/>
  <c r="AO20" i="73"/>
  <c r="AN20" i="73"/>
  <c r="AM20" i="73"/>
  <c r="AL20" i="73"/>
  <c r="AK20" i="73"/>
  <c r="AJ20" i="73"/>
  <c r="AI20" i="73"/>
  <c r="AH20" i="73"/>
  <c r="AF20" i="73"/>
  <c r="AE20" i="73"/>
  <c r="AD20" i="73"/>
  <c r="AC20" i="73"/>
  <c r="AB20" i="73"/>
  <c r="AA20" i="73"/>
  <c r="Z20" i="73"/>
  <c r="Y20" i="73"/>
  <c r="X20" i="73"/>
  <c r="W20" i="73"/>
  <c r="V20" i="73"/>
  <c r="U20" i="73"/>
  <c r="T20" i="73"/>
  <c r="S20" i="73"/>
  <c r="R20" i="73"/>
  <c r="Q20" i="73"/>
  <c r="P20" i="73"/>
  <c r="O20" i="73"/>
  <c r="N20" i="73"/>
  <c r="M20" i="73"/>
  <c r="L20" i="73"/>
  <c r="K20" i="73"/>
  <c r="J20" i="73"/>
  <c r="I20" i="73"/>
  <c r="H20" i="73"/>
  <c r="D20" i="73"/>
  <c r="C20" i="73"/>
  <c r="B20" i="73"/>
  <c r="DT19" i="73"/>
  <c r="DS19" i="73"/>
  <c r="DR19" i="73"/>
  <c r="DP19" i="73"/>
  <c r="DO19" i="73"/>
  <c r="DN19" i="73"/>
  <c r="DI19" i="73"/>
  <c r="CT19" i="73"/>
  <c r="CE19" i="73"/>
  <c r="BF19" i="73"/>
  <c r="AG19" i="73"/>
  <c r="E19" i="73"/>
  <c r="DT18" i="73"/>
  <c r="DS18" i="73"/>
  <c r="DR18" i="73"/>
  <c r="DP18" i="73"/>
  <c r="DO18" i="73"/>
  <c r="DN18" i="73"/>
  <c r="DN20" i="73" s="1"/>
  <c r="DI18" i="73"/>
  <c r="DI20" i="73" s="1"/>
  <c r="CT18" i="73"/>
  <c r="CT20" i="73" s="1"/>
  <c r="CE18" i="73"/>
  <c r="BF18" i="73"/>
  <c r="AG18" i="73"/>
  <c r="E18" i="73"/>
  <c r="E20" i="73" s="1"/>
  <c r="DL17" i="73"/>
  <c r="DK17" i="73"/>
  <c r="DJ17" i="73"/>
  <c r="DH17" i="73"/>
  <c r="DG17" i="73"/>
  <c r="DF17" i="73"/>
  <c r="DE17" i="73"/>
  <c r="DD17" i="73"/>
  <c r="DC17" i="73"/>
  <c r="DB17" i="73"/>
  <c r="DA17" i="73"/>
  <c r="CZ17" i="73"/>
  <c r="CY17" i="73"/>
  <c r="CX17" i="73"/>
  <c r="CW17" i="73"/>
  <c r="CV17" i="73"/>
  <c r="CU17" i="73"/>
  <c r="CS17" i="73"/>
  <c r="CR17" i="73"/>
  <c r="CQ17" i="73"/>
  <c r="CP17" i="73"/>
  <c r="CO17" i="73"/>
  <c r="CN17" i="73"/>
  <c r="CM17" i="73"/>
  <c r="CL17" i="73"/>
  <c r="CK17" i="73"/>
  <c r="CJ17" i="73"/>
  <c r="CI17" i="73"/>
  <c r="CH17" i="73"/>
  <c r="CG17" i="73"/>
  <c r="CF17" i="73"/>
  <c r="CD17" i="73"/>
  <c r="CC17" i="73"/>
  <c r="CB17" i="73"/>
  <c r="CA17" i="73"/>
  <c r="BZ17" i="73"/>
  <c r="BY17" i="73"/>
  <c r="BX17" i="73"/>
  <c r="BW17" i="73"/>
  <c r="BV17" i="73"/>
  <c r="BU17" i="73"/>
  <c r="BT17" i="73"/>
  <c r="BS17" i="73"/>
  <c r="BR17" i="73"/>
  <c r="BQ17" i="73"/>
  <c r="BP17" i="73"/>
  <c r="BO17" i="73"/>
  <c r="BN17" i="73"/>
  <c r="BM17" i="73"/>
  <c r="BL17" i="73"/>
  <c r="BK17" i="73"/>
  <c r="BJ17" i="73"/>
  <c r="BI17" i="73"/>
  <c r="BH17" i="73"/>
  <c r="BG17" i="73"/>
  <c r="BE17" i="73"/>
  <c r="BD17" i="73"/>
  <c r="BC17" i="73"/>
  <c r="BB17" i="73"/>
  <c r="BA17" i="73"/>
  <c r="AZ17" i="73"/>
  <c r="AY17" i="73"/>
  <c r="AX17" i="73"/>
  <c r="AW17" i="73"/>
  <c r="AV17" i="73"/>
  <c r="AU17" i="73"/>
  <c r="AT17" i="73"/>
  <c r="AS17" i="73"/>
  <c r="AR17" i="73"/>
  <c r="AQ17" i="73"/>
  <c r="AP17" i="73"/>
  <c r="AO17" i="73"/>
  <c r="AN17" i="73"/>
  <c r="AM17" i="73"/>
  <c r="AL17" i="73"/>
  <c r="AK17" i="73"/>
  <c r="AJ17" i="73"/>
  <c r="AI17" i="73"/>
  <c r="AH17" i="73"/>
  <c r="AF17" i="73"/>
  <c r="AE17" i="73"/>
  <c r="AD17" i="73"/>
  <c r="AC17" i="73"/>
  <c r="AB17" i="73"/>
  <c r="AA17" i="73"/>
  <c r="Z17" i="73"/>
  <c r="Y17" i="73"/>
  <c r="X17" i="73"/>
  <c r="W17" i="73"/>
  <c r="V17" i="73"/>
  <c r="U17" i="73"/>
  <c r="T17" i="73"/>
  <c r="S17" i="73"/>
  <c r="R17" i="73"/>
  <c r="Q17" i="73"/>
  <c r="P17" i="73"/>
  <c r="O17" i="73"/>
  <c r="N17" i="73"/>
  <c r="M17" i="73"/>
  <c r="L17" i="73"/>
  <c r="K17" i="73"/>
  <c r="J17" i="73"/>
  <c r="I17" i="73"/>
  <c r="H17" i="73"/>
  <c r="D17" i="73"/>
  <c r="C17" i="73"/>
  <c r="B17" i="73"/>
  <c r="DT16" i="73"/>
  <c r="DS16" i="73"/>
  <c r="DR16" i="73"/>
  <c r="DP16" i="73"/>
  <c r="DO16" i="73"/>
  <c r="DN16" i="73"/>
  <c r="DI16" i="73"/>
  <c r="CT16" i="73"/>
  <c r="CE16" i="73"/>
  <c r="BF16" i="73"/>
  <c r="AG16" i="73"/>
  <c r="E16" i="73"/>
  <c r="DT15" i="73"/>
  <c r="DS15" i="73"/>
  <c r="DR15" i="73"/>
  <c r="DP15" i="73"/>
  <c r="DO15" i="73"/>
  <c r="DN15" i="73"/>
  <c r="DI15" i="73"/>
  <c r="CT15" i="73"/>
  <c r="CE15" i="73"/>
  <c r="BF15" i="73"/>
  <c r="AG15" i="73"/>
  <c r="DT14" i="73"/>
  <c r="DS14" i="73"/>
  <c r="DR14" i="73"/>
  <c r="DP14" i="73"/>
  <c r="DO14" i="73"/>
  <c r="DN14" i="73"/>
  <c r="DI14" i="73"/>
  <c r="CT14" i="73"/>
  <c r="CE14" i="73"/>
  <c r="BF14" i="73"/>
  <c r="AG14" i="73"/>
  <c r="E14" i="73"/>
  <c r="DT13" i="73"/>
  <c r="DS13" i="73"/>
  <c r="DR13" i="73"/>
  <c r="DP13" i="73"/>
  <c r="DO13" i="73"/>
  <c r="DN13" i="73"/>
  <c r="DI13" i="73"/>
  <c r="CT13" i="73"/>
  <c r="CE13" i="73"/>
  <c r="BF13" i="73"/>
  <c r="AG13" i="73"/>
  <c r="E13" i="73"/>
  <c r="DT12" i="73"/>
  <c r="DS12" i="73"/>
  <c r="DS17" i="73" s="1"/>
  <c r="DR12" i="73"/>
  <c r="DP12" i="73"/>
  <c r="DO12" i="73"/>
  <c r="DN12" i="73"/>
  <c r="DI12" i="73"/>
  <c r="CT12" i="73"/>
  <c r="CT17" i="73" s="1"/>
  <c r="CE12" i="73"/>
  <c r="CE17" i="73" s="1"/>
  <c r="BF12" i="73"/>
  <c r="BF17" i="73" s="1"/>
  <c r="AG12" i="73"/>
  <c r="E12" i="73"/>
  <c r="DL11" i="73"/>
  <c r="DK11" i="73"/>
  <c r="DJ11" i="73"/>
  <c r="DH11" i="73"/>
  <c r="DG11" i="73"/>
  <c r="DF11" i="73"/>
  <c r="DE11" i="73"/>
  <c r="DD11" i="73"/>
  <c r="DC11" i="73"/>
  <c r="DB11" i="73"/>
  <c r="DA11" i="73"/>
  <c r="CZ11" i="73"/>
  <c r="CY11" i="73"/>
  <c r="CX11" i="73"/>
  <c r="CW11" i="73"/>
  <c r="CV11" i="73"/>
  <c r="CU11" i="73"/>
  <c r="CS11" i="73"/>
  <c r="CR11" i="73"/>
  <c r="CQ11" i="73"/>
  <c r="CP11" i="73"/>
  <c r="CO11" i="73"/>
  <c r="CN11" i="73"/>
  <c r="CM11" i="73"/>
  <c r="CL11" i="73"/>
  <c r="CK11" i="73"/>
  <c r="CJ11" i="73"/>
  <c r="CI11" i="73"/>
  <c r="CH11" i="73"/>
  <c r="CG11" i="73"/>
  <c r="CF11" i="73"/>
  <c r="CF21" i="73" s="1"/>
  <c r="CD11" i="73"/>
  <c r="CC11" i="73"/>
  <c r="CB11" i="73"/>
  <c r="CA11" i="73"/>
  <c r="BZ11" i="73"/>
  <c r="BY11" i="73"/>
  <c r="BX11" i="73"/>
  <c r="BW11" i="73"/>
  <c r="BV11" i="73"/>
  <c r="BU11" i="73"/>
  <c r="BT11" i="73"/>
  <c r="BS11" i="73"/>
  <c r="BR11" i="73"/>
  <c r="BQ11" i="73"/>
  <c r="BP11" i="73"/>
  <c r="BO11" i="73"/>
  <c r="BN11" i="73"/>
  <c r="BM11" i="73"/>
  <c r="BL11" i="73"/>
  <c r="BK11" i="73"/>
  <c r="BJ11" i="73"/>
  <c r="BI11" i="73"/>
  <c r="BH11" i="73"/>
  <c r="BG11" i="73"/>
  <c r="BE11" i="73"/>
  <c r="BD11" i="73"/>
  <c r="BC11" i="73"/>
  <c r="BB11" i="73"/>
  <c r="BA11" i="73"/>
  <c r="AZ11" i="73"/>
  <c r="AY11" i="73"/>
  <c r="AX11" i="73"/>
  <c r="AW11" i="73"/>
  <c r="AV11" i="73"/>
  <c r="AU11" i="73"/>
  <c r="AT11" i="73"/>
  <c r="AS11" i="73"/>
  <c r="AR11" i="73"/>
  <c r="AQ11" i="73"/>
  <c r="AP11" i="73"/>
  <c r="AO11" i="73"/>
  <c r="AN11" i="73"/>
  <c r="AM11" i="73"/>
  <c r="AL11" i="73"/>
  <c r="AK11" i="73"/>
  <c r="AJ11" i="73"/>
  <c r="AI11" i="73"/>
  <c r="AH11" i="73"/>
  <c r="AF11" i="73"/>
  <c r="AE11" i="73"/>
  <c r="AD11" i="73"/>
  <c r="AC11" i="73"/>
  <c r="AB11" i="73"/>
  <c r="AA11" i="73"/>
  <c r="Z11" i="73"/>
  <c r="Y11" i="73"/>
  <c r="X11" i="73"/>
  <c r="W11" i="73"/>
  <c r="V11" i="73"/>
  <c r="U11" i="73"/>
  <c r="T11" i="73"/>
  <c r="S11" i="73"/>
  <c r="R11" i="73"/>
  <c r="Q11" i="73"/>
  <c r="P11" i="73"/>
  <c r="O11" i="73"/>
  <c r="N11" i="73"/>
  <c r="M11" i="73"/>
  <c r="L11" i="73"/>
  <c r="K11" i="73"/>
  <c r="J11" i="73"/>
  <c r="I11" i="73"/>
  <c r="H11" i="73"/>
  <c r="D11" i="73"/>
  <c r="C11" i="73"/>
  <c r="B11" i="73"/>
  <c r="DT10" i="73"/>
  <c r="DS10" i="73"/>
  <c r="DR10" i="73"/>
  <c r="DP10" i="73"/>
  <c r="DO10" i="73"/>
  <c r="DN10" i="73"/>
  <c r="DI10" i="73"/>
  <c r="CT10" i="73"/>
  <c r="CE10" i="73"/>
  <c r="BF10" i="73"/>
  <c r="AG10" i="73"/>
  <c r="DT9" i="73"/>
  <c r="DS9" i="73"/>
  <c r="DR9" i="73"/>
  <c r="DP9" i="73"/>
  <c r="DO9" i="73"/>
  <c r="DN9" i="73"/>
  <c r="DI9" i="73"/>
  <c r="CT9" i="73"/>
  <c r="CE9" i="73"/>
  <c r="BF9" i="73"/>
  <c r="AG9" i="73"/>
  <c r="DT8" i="73"/>
  <c r="DS8" i="73"/>
  <c r="DR8" i="73"/>
  <c r="DP8" i="73"/>
  <c r="DO8" i="73"/>
  <c r="DN8" i="73"/>
  <c r="DI8" i="73"/>
  <c r="CT8" i="73"/>
  <c r="CE8" i="73"/>
  <c r="BF8" i="73"/>
  <c r="AG8" i="73"/>
  <c r="E8" i="73"/>
  <c r="DT7" i="73"/>
  <c r="DS7" i="73"/>
  <c r="DR7" i="73"/>
  <c r="DP7" i="73"/>
  <c r="DO7" i="73"/>
  <c r="DN7" i="73"/>
  <c r="DN11" i="73" s="1"/>
  <c r="DI7" i="73"/>
  <c r="CT7" i="73"/>
  <c r="CE7" i="73"/>
  <c r="BF7" i="73"/>
  <c r="AG7" i="73"/>
  <c r="E7" i="73"/>
  <c r="M21" i="73" l="1"/>
  <c r="AC21" i="73"/>
  <c r="AL21" i="73"/>
  <c r="BB21" i="73"/>
  <c r="BK21" i="73"/>
  <c r="CA21" i="73"/>
  <c r="CJ21" i="73"/>
  <c r="DA21" i="73"/>
  <c r="DJ21" i="73"/>
  <c r="N21" i="73"/>
  <c r="V21" i="73"/>
  <c r="AD21" i="73"/>
  <c r="AM21" i="73"/>
  <c r="AU21" i="73"/>
  <c r="BC21" i="73"/>
  <c r="BL21" i="73"/>
  <c r="BT21" i="73"/>
  <c r="CB21" i="73"/>
  <c r="CK21" i="73"/>
  <c r="CS21" i="73"/>
  <c r="DO17" i="73"/>
  <c r="Q21" i="73"/>
  <c r="Y21" i="73"/>
  <c r="AH21" i="73"/>
  <c r="AP21" i="73"/>
  <c r="AX21" i="73"/>
  <c r="BG21" i="73"/>
  <c r="BO21" i="73"/>
  <c r="BW21" i="73"/>
  <c r="R21" i="73"/>
  <c r="AI21" i="73"/>
  <c r="AQ21" i="73"/>
  <c r="AY21" i="73"/>
  <c r="BH21" i="73"/>
  <c r="BP21" i="73"/>
  <c r="BX21" i="73"/>
  <c r="CG21" i="73"/>
  <c r="CX21" i="73"/>
  <c r="DF21" i="73"/>
  <c r="U21" i="73"/>
  <c r="AT21" i="73"/>
  <c r="BS21" i="73"/>
  <c r="CR21" i="73"/>
  <c r="DI17" i="73"/>
  <c r="DM7" i="73"/>
  <c r="DB21" i="73"/>
  <c r="DK21" i="73"/>
  <c r="DN17" i="73"/>
  <c r="DO20" i="73"/>
  <c r="F19" i="73"/>
  <c r="CE11" i="73"/>
  <c r="CN21" i="73"/>
  <c r="DE21" i="73"/>
  <c r="DR17" i="73"/>
  <c r="DI11" i="73"/>
  <c r="Z21" i="73"/>
  <c r="C21" i="73"/>
  <c r="B21" i="73"/>
  <c r="E17" i="73"/>
  <c r="DN21" i="73"/>
  <c r="K21" i="73"/>
  <c r="O21" i="73"/>
  <c r="S21" i="73"/>
  <c r="W21" i="73"/>
  <c r="AA21" i="73"/>
  <c r="AE21" i="73"/>
  <c r="AJ21" i="73"/>
  <c r="AN21" i="73"/>
  <c r="AR21" i="73"/>
  <c r="AV21" i="73"/>
  <c r="AZ21" i="73"/>
  <c r="BD21" i="73"/>
  <c r="BI21" i="73"/>
  <c r="BM21" i="73"/>
  <c r="BQ21" i="73"/>
  <c r="BU21" i="73"/>
  <c r="BY21" i="73"/>
  <c r="CC21" i="73"/>
  <c r="CH21" i="73"/>
  <c r="CL21" i="73"/>
  <c r="CP21" i="73"/>
  <c r="CU21" i="73"/>
  <c r="CY21" i="73"/>
  <c r="DC21" i="73"/>
  <c r="DG21" i="73"/>
  <c r="DL21" i="73"/>
  <c r="L21" i="73"/>
  <c r="P21" i="73"/>
  <c r="T21" i="73"/>
  <c r="X21" i="73"/>
  <c r="AB21" i="73"/>
  <c r="AF21" i="73"/>
  <c r="AK21" i="73"/>
  <c r="AO21" i="73"/>
  <c r="AS21" i="73"/>
  <c r="AW21" i="73"/>
  <c r="BA21" i="73"/>
  <c r="BE21" i="73"/>
  <c r="BJ21" i="73"/>
  <c r="BN21" i="73"/>
  <c r="BR21" i="73"/>
  <c r="BV21" i="73"/>
  <c r="BZ21" i="73"/>
  <c r="CD21" i="73"/>
  <c r="CI21" i="73"/>
  <c r="CM21" i="73"/>
  <c r="CQ21" i="73"/>
  <c r="CV21" i="73"/>
  <c r="CZ21" i="73"/>
  <c r="DD21" i="73"/>
  <c r="DH21" i="73"/>
  <c r="J23" i="58"/>
  <c r="DM8" i="73"/>
  <c r="DM10" i="73"/>
  <c r="CE20" i="73"/>
  <c r="CE21" i="73" s="1"/>
  <c r="DT20" i="73"/>
  <c r="DM19" i="73"/>
  <c r="G20" i="73"/>
  <c r="DP20" i="73"/>
  <c r="F18" i="73"/>
  <c r="DR20" i="73"/>
  <c r="F8" i="73"/>
  <c r="K23" i="58"/>
  <c r="CW21" i="73"/>
  <c r="DP17" i="73"/>
  <c r="DT17" i="73"/>
  <c r="F13" i="73"/>
  <c r="DM15" i="73"/>
  <c r="DM12" i="73"/>
  <c r="F16" i="73"/>
  <c r="CO21" i="73"/>
  <c r="F14" i="73"/>
  <c r="DP11" i="73"/>
  <c r="CT11" i="73"/>
  <c r="CT21" i="73" s="1"/>
  <c r="DO11" i="73"/>
  <c r="DO21" i="73" s="1"/>
  <c r="F9" i="73"/>
  <c r="DQ12" i="73"/>
  <c r="DQ14" i="73"/>
  <c r="F15" i="73"/>
  <c r="DQ15" i="73"/>
  <c r="DQ13" i="73"/>
  <c r="F12" i="73"/>
  <c r="DQ16" i="73"/>
  <c r="DS11" i="73"/>
  <c r="DQ8" i="73"/>
  <c r="DQ9" i="73"/>
  <c r="DQ10" i="73"/>
  <c r="DQ7" i="73"/>
  <c r="DT11" i="73"/>
  <c r="DR11" i="73"/>
  <c r="I21" i="73"/>
  <c r="J21" i="73"/>
  <c r="DS20" i="73"/>
  <c r="H21" i="73"/>
  <c r="DQ18" i="73"/>
  <c r="D21" i="73"/>
  <c r="E11" i="73"/>
  <c r="F7" i="73"/>
  <c r="AG17" i="73"/>
  <c r="DM16" i="73"/>
  <c r="AG20" i="73"/>
  <c r="AG11" i="73"/>
  <c r="BF20" i="73"/>
  <c r="BF11" i="73"/>
  <c r="DM14" i="73"/>
  <c r="DM18" i="73"/>
  <c r="DM9" i="73"/>
  <c r="DM13" i="73"/>
  <c r="F10" i="73"/>
  <c r="AP18" i="61"/>
  <c r="AO18" i="61"/>
  <c r="AM18" i="61"/>
  <c r="AL18" i="61"/>
  <c r="AJ18" i="61"/>
  <c r="AI18" i="61"/>
  <c r="AG18" i="61"/>
  <c r="AF18" i="61"/>
  <c r="AD18" i="61"/>
  <c r="AC18" i="61"/>
  <c r="AQ17" i="61"/>
  <c r="AN17" i="61"/>
  <c r="AK17" i="61"/>
  <c r="AH17" i="61"/>
  <c r="AE17" i="61"/>
  <c r="AQ16" i="61"/>
  <c r="AN16" i="61"/>
  <c r="AK16" i="61"/>
  <c r="AH16" i="61"/>
  <c r="AE16" i="61"/>
  <c r="AQ15" i="61"/>
  <c r="AN15" i="61"/>
  <c r="AK15" i="61"/>
  <c r="AH15" i="61"/>
  <c r="AE15" i="61"/>
  <c r="AQ14" i="61"/>
  <c r="AN14" i="61"/>
  <c r="AK14" i="61"/>
  <c r="AH14" i="61"/>
  <c r="AE14" i="61"/>
  <c r="AQ13" i="61"/>
  <c r="AN13" i="61"/>
  <c r="AK13" i="61"/>
  <c r="AH13" i="61"/>
  <c r="AE13" i="61"/>
  <c r="AP12" i="61"/>
  <c r="AO12" i="61"/>
  <c r="AM12" i="61"/>
  <c r="AL12" i="61"/>
  <c r="AJ12" i="61"/>
  <c r="AI12" i="61"/>
  <c r="AG12" i="61"/>
  <c r="AF12" i="61"/>
  <c r="AD12" i="61"/>
  <c r="AC12" i="61"/>
  <c r="AQ11" i="61"/>
  <c r="AN11" i="61"/>
  <c r="AK11" i="61"/>
  <c r="AH11" i="61"/>
  <c r="AE11" i="61"/>
  <c r="AQ10" i="61"/>
  <c r="AN10" i="61"/>
  <c r="AK10" i="61"/>
  <c r="AH10" i="61"/>
  <c r="AE10" i="61"/>
  <c r="AQ9" i="61"/>
  <c r="AN9" i="61"/>
  <c r="AK9" i="61"/>
  <c r="AH9" i="61"/>
  <c r="AE9" i="61"/>
  <c r="AQ8" i="61"/>
  <c r="AN8" i="61"/>
  <c r="AK8" i="61"/>
  <c r="AH8" i="61"/>
  <c r="AE8" i="61"/>
  <c r="H12" i="61"/>
  <c r="I12" i="61"/>
  <c r="J12" i="61"/>
  <c r="H18" i="61"/>
  <c r="I18" i="61"/>
  <c r="J18" i="61"/>
  <c r="AH22" i="58"/>
  <c r="AG22" i="58"/>
  <c r="AI21" i="58"/>
  <c r="AI20" i="58"/>
  <c r="AH19" i="58"/>
  <c r="AG19" i="58"/>
  <c r="AI18" i="58"/>
  <c r="AI17" i="58"/>
  <c r="AI16" i="58"/>
  <c r="AI15" i="58"/>
  <c r="AI14" i="58"/>
  <c r="AH13" i="58"/>
  <c r="AG13" i="58"/>
  <c r="AI12" i="58"/>
  <c r="AI11" i="58"/>
  <c r="AI10" i="58"/>
  <c r="AI9" i="58"/>
  <c r="AK22" i="58"/>
  <c r="AJ22" i="58"/>
  <c r="AL21" i="58"/>
  <c r="AL20" i="58"/>
  <c r="AK19" i="58"/>
  <c r="AJ19" i="58"/>
  <c r="AL18" i="58"/>
  <c r="AL17" i="58"/>
  <c r="AL16" i="58"/>
  <c r="AL15" i="58"/>
  <c r="AL14" i="58"/>
  <c r="AK13" i="58"/>
  <c r="AJ13" i="58"/>
  <c r="AL12" i="58"/>
  <c r="AL11" i="58"/>
  <c r="AL10" i="58"/>
  <c r="AL9" i="58"/>
  <c r="H19" i="58"/>
  <c r="H22" i="58"/>
  <c r="H13" i="58"/>
  <c r="DI21" i="73" l="1"/>
  <c r="BF21" i="73"/>
  <c r="F20" i="73"/>
  <c r="E21" i="73"/>
  <c r="DP21" i="73"/>
  <c r="DQ19" i="73"/>
  <c r="DQ20" i="73" s="1"/>
  <c r="DS21" i="73"/>
  <c r="AG21" i="73"/>
  <c r="AC19" i="61"/>
  <c r="AI19" i="61"/>
  <c r="AO19" i="61"/>
  <c r="AL19" i="61"/>
  <c r="AE18" i="61"/>
  <c r="AQ18" i="61"/>
  <c r="AJ23" i="58"/>
  <c r="DR21" i="73"/>
  <c r="DM11" i="73"/>
  <c r="DT21" i="73"/>
  <c r="DM20" i="73"/>
  <c r="AD19" i="61"/>
  <c r="AE19" i="61" s="1"/>
  <c r="AP19" i="61"/>
  <c r="I19" i="61"/>
  <c r="AK12" i="61"/>
  <c r="AK18" i="61"/>
  <c r="H19" i="61"/>
  <c r="AL19" i="58"/>
  <c r="DM17" i="73"/>
  <c r="F17" i="73"/>
  <c r="G17" i="73"/>
  <c r="DQ11" i="73"/>
  <c r="G11" i="73"/>
  <c r="DQ17" i="73"/>
  <c r="F11" i="73"/>
  <c r="AF19" i="61"/>
  <c r="AN18" i="61"/>
  <c r="AH18" i="61"/>
  <c r="AG19" i="61"/>
  <c r="AN12" i="61"/>
  <c r="AE12" i="61"/>
  <c r="AQ12" i="61"/>
  <c r="AJ19" i="61"/>
  <c r="AH12" i="61"/>
  <c r="AM19" i="61"/>
  <c r="J19" i="61"/>
  <c r="AG23" i="58"/>
  <c r="AI13" i="58"/>
  <c r="AI19" i="58"/>
  <c r="AL22" i="58"/>
  <c r="AL13" i="58"/>
  <c r="AI22" i="58"/>
  <c r="AH23" i="58"/>
  <c r="AK23" i="58"/>
  <c r="H23" i="58"/>
  <c r="R21" i="58"/>
  <c r="R20" i="58"/>
  <c r="R17" i="58"/>
  <c r="R18" i="58"/>
  <c r="R16" i="58"/>
  <c r="R15" i="58"/>
  <c r="R14" i="58"/>
  <c r="R12" i="58"/>
  <c r="AL23" i="58" l="1"/>
  <c r="G21" i="73"/>
  <c r="DM21" i="73"/>
  <c r="F21" i="73"/>
  <c r="DQ21" i="73"/>
  <c r="AH19" i="61"/>
  <c r="AI23" i="58"/>
  <c r="AK19" i="61" l="1"/>
  <c r="AN19" i="61" l="1"/>
  <c r="AQ19" i="61" s="1"/>
  <c r="I56" i="66" l="1"/>
  <c r="F56" i="66"/>
  <c r="C56" i="66"/>
  <c r="S55" i="66"/>
  <c r="T55" i="66" s="1"/>
  <c r="Q55" i="66"/>
  <c r="R55" i="66" s="1"/>
  <c r="O55" i="66"/>
  <c r="P55" i="66" s="1"/>
  <c r="K55" i="66"/>
  <c r="S54" i="66"/>
  <c r="T54" i="66" s="1"/>
  <c r="Q54" i="66"/>
  <c r="R54" i="66" s="1"/>
  <c r="O54" i="66"/>
  <c r="K54" i="66"/>
  <c r="S53" i="66"/>
  <c r="T53" i="66" s="1"/>
  <c r="Q53" i="66"/>
  <c r="R53" i="66" s="1"/>
  <c r="O53" i="66"/>
  <c r="P53" i="66" s="1"/>
  <c r="K53" i="66"/>
  <c r="S52" i="66"/>
  <c r="T52" i="66" s="1"/>
  <c r="Q52" i="66"/>
  <c r="R52" i="66" s="1"/>
  <c r="O52" i="66"/>
  <c r="P52" i="66" s="1"/>
  <c r="K52" i="66"/>
  <c r="S51" i="66"/>
  <c r="T51" i="66" s="1"/>
  <c r="Q51" i="66"/>
  <c r="R51" i="66" s="1"/>
  <c r="O51" i="66"/>
  <c r="P51" i="66" s="1"/>
  <c r="K51" i="66"/>
  <c r="S42" i="66"/>
  <c r="T42" i="66" s="1"/>
  <c r="Q42" i="66"/>
  <c r="R42" i="66" s="1"/>
  <c r="O42" i="66"/>
  <c r="K42" i="66"/>
  <c r="S41" i="66"/>
  <c r="T41" i="66" s="1"/>
  <c r="Q41" i="66"/>
  <c r="R41" i="66" s="1"/>
  <c r="O41" i="66"/>
  <c r="P41" i="66" s="1"/>
  <c r="K41" i="66"/>
  <c r="S40" i="66"/>
  <c r="T40" i="66" s="1"/>
  <c r="Q40" i="66"/>
  <c r="R40" i="66" s="1"/>
  <c r="O40" i="66"/>
  <c r="K40" i="66"/>
  <c r="S39" i="66"/>
  <c r="T39" i="66" s="1"/>
  <c r="Q39" i="66"/>
  <c r="R39" i="66" s="1"/>
  <c r="O39" i="66"/>
  <c r="K39" i="66"/>
  <c r="S38" i="66"/>
  <c r="T38" i="66" s="1"/>
  <c r="Q38" i="66"/>
  <c r="R38" i="66" s="1"/>
  <c r="O38" i="66"/>
  <c r="P38" i="66" s="1"/>
  <c r="K38" i="66"/>
  <c r="G56" i="66"/>
  <c r="I36" i="66"/>
  <c r="F36" i="66"/>
  <c r="C36" i="66"/>
  <c r="S35" i="66"/>
  <c r="T35" i="66" s="1"/>
  <c r="Q35" i="66"/>
  <c r="R35" i="66" s="1"/>
  <c r="O35" i="66"/>
  <c r="P35" i="66" s="1"/>
  <c r="K35" i="66"/>
  <c r="S34" i="66"/>
  <c r="T34" i="66" s="1"/>
  <c r="Q34" i="66"/>
  <c r="R34" i="66" s="1"/>
  <c r="O34" i="66"/>
  <c r="K34" i="66"/>
  <c r="S33" i="66"/>
  <c r="T33" i="66" s="1"/>
  <c r="Q33" i="66"/>
  <c r="R33" i="66" s="1"/>
  <c r="O33" i="66"/>
  <c r="P33" i="66" s="1"/>
  <c r="K33" i="66"/>
  <c r="L33" i="66"/>
  <c r="S32" i="66"/>
  <c r="T32" i="66" s="1"/>
  <c r="Q32" i="66"/>
  <c r="R32" i="66" s="1"/>
  <c r="O32" i="66"/>
  <c r="K32" i="66"/>
  <c r="L32" i="66"/>
  <c r="S31" i="66"/>
  <c r="T31" i="66" s="1"/>
  <c r="Q31" i="66"/>
  <c r="R31" i="66" s="1"/>
  <c r="O31" i="66"/>
  <c r="P31" i="66" s="1"/>
  <c r="K31" i="66"/>
  <c r="S30" i="66"/>
  <c r="T30" i="66" s="1"/>
  <c r="Q30" i="66"/>
  <c r="R30" i="66" s="1"/>
  <c r="O30" i="66"/>
  <c r="K30" i="66"/>
  <c r="S29" i="66"/>
  <c r="T29" i="66" s="1"/>
  <c r="Q29" i="66"/>
  <c r="R29" i="66" s="1"/>
  <c r="O29" i="66"/>
  <c r="P29" i="66" s="1"/>
  <c r="K29" i="66"/>
  <c r="L29" i="66"/>
  <c r="S28" i="66"/>
  <c r="T28" i="66" s="1"/>
  <c r="Q28" i="66"/>
  <c r="R28" i="66" s="1"/>
  <c r="O28" i="66"/>
  <c r="K28" i="66"/>
  <c r="L28" i="66"/>
  <c r="S27" i="66"/>
  <c r="T27" i="66" s="1"/>
  <c r="Q27" i="66"/>
  <c r="R27" i="66" s="1"/>
  <c r="O27" i="66"/>
  <c r="P27" i="66" s="1"/>
  <c r="K27" i="66"/>
  <c r="S26" i="66"/>
  <c r="T26" i="66" s="1"/>
  <c r="Q26" i="66"/>
  <c r="R26" i="66" s="1"/>
  <c r="O26" i="66"/>
  <c r="K26" i="66"/>
  <c r="S25" i="66"/>
  <c r="T25" i="66" s="1"/>
  <c r="Q25" i="66"/>
  <c r="R25" i="66" s="1"/>
  <c r="O25" i="66"/>
  <c r="P25" i="66" s="1"/>
  <c r="K25" i="66"/>
  <c r="L25" i="66"/>
  <c r="S24" i="66"/>
  <c r="T24" i="66" s="1"/>
  <c r="Q24" i="66"/>
  <c r="R24" i="66" s="1"/>
  <c r="O24" i="66"/>
  <c r="K24" i="66"/>
  <c r="L24" i="66"/>
  <c r="S23" i="66"/>
  <c r="T23" i="66" s="1"/>
  <c r="Q23" i="66"/>
  <c r="R23" i="66" s="1"/>
  <c r="O23" i="66"/>
  <c r="P23" i="66" s="1"/>
  <c r="K23" i="66"/>
  <c r="S22" i="66"/>
  <c r="T22" i="66" s="1"/>
  <c r="Q22" i="66"/>
  <c r="R22" i="66" s="1"/>
  <c r="O22" i="66"/>
  <c r="K22" i="66"/>
  <c r="S21" i="66"/>
  <c r="T21" i="66" s="1"/>
  <c r="Q21" i="66"/>
  <c r="R21" i="66" s="1"/>
  <c r="O21" i="66"/>
  <c r="P21" i="66" s="1"/>
  <c r="K21" i="66"/>
  <c r="L21" i="66"/>
  <c r="S20" i="66"/>
  <c r="T20" i="66" s="1"/>
  <c r="Q20" i="66"/>
  <c r="R20" i="66" s="1"/>
  <c r="O20" i="66"/>
  <c r="K20" i="66"/>
  <c r="L20" i="66"/>
  <c r="S19" i="66"/>
  <c r="T19" i="66" s="1"/>
  <c r="Q19" i="66"/>
  <c r="R19" i="66" s="1"/>
  <c r="O19" i="66"/>
  <c r="K19" i="66"/>
  <c r="S18" i="66"/>
  <c r="T18" i="66" s="1"/>
  <c r="Q18" i="66"/>
  <c r="R18" i="66" s="1"/>
  <c r="O18" i="66"/>
  <c r="P18" i="66" s="1"/>
  <c r="K18" i="66"/>
  <c r="L18" i="66"/>
  <c r="S16" i="66"/>
  <c r="T16" i="66" s="1"/>
  <c r="Q16" i="66"/>
  <c r="R16" i="66" s="1"/>
  <c r="O16" i="66"/>
  <c r="K16" i="66"/>
  <c r="L16" i="66"/>
  <c r="S15" i="66"/>
  <c r="T15" i="66" s="1"/>
  <c r="Q15" i="66"/>
  <c r="R15" i="66" s="1"/>
  <c r="O15" i="66"/>
  <c r="P15" i="66" s="1"/>
  <c r="K15" i="66"/>
  <c r="S14" i="66"/>
  <c r="T14" i="66" s="1"/>
  <c r="Q14" i="66"/>
  <c r="R14" i="66" s="1"/>
  <c r="O14" i="66"/>
  <c r="P14" i="66" s="1"/>
  <c r="K14" i="66"/>
  <c r="S13" i="66"/>
  <c r="T13" i="66" s="1"/>
  <c r="Q13" i="66"/>
  <c r="R13" i="66" s="1"/>
  <c r="O13" i="66"/>
  <c r="P13" i="66" s="1"/>
  <c r="K13" i="66"/>
  <c r="L13" i="66"/>
  <c r="S12" i="66"/>
  <c r="T12" i="66" s="1"/>
  <c r="Q12" i="66"/>
  <c r="R12" i="66" s="1"/>
  <c r="O12" i="66"/>
  <c r="K12" i="66"/>
  <c r="L12" i="66"/>
  <c r="S11" i="66"/>
  <c r="T11" i="66" s="1"/>
  <c r="Q11" i="66"/>
  <c r="R11" i="66" s="1"/>
  <c r="O11" i="66"/>
  <c r="P11" i="66" s="1"/>
  <c r="K11" i="66"/>
  <c r="S10" i="66"/>
  <c r="T10" i="66" s="1"/>
  <c r="Q10" i="66"/>
  <c r="R10" i="66" s="1"/>
  <c r="O10" i="66"/>
  <c r="K10" i="66"/>
  <c r="S9" i="66"/>
  <c r="T9" i="66" s="1"/>
  <c r="Q9" i="66"/>
  <c r="R9" i="66" s="1"/>
  <c r="O9" i="66"/>
  <c r="P9" i="66" s="1"/>
  <c r="K9" i="66"/>
  <c r="L9" i="66"/>
  <c r="S8" i="66"/>
  <c r="Q8" i="66"/>
  <c r="R8" i="66" s="1"/>
  <c r="O8" i="66"/>
  <c r="K8" i="66"/>
  <c r="J36" i="66"/>
  <c r="D36" i="66"/>
  <c r="M9" i="66" l="1"/>
  <c r="I57" i="66"/>
  <c r="U12" i="66"/>
  <c r="U34" i="66"/>
  <c r="F57" i="66"/>
  <c r="C57" i="66"/>
  <c r="V9" i="66"/>
  <c r="M25" i="66"/>
  <c r="M28" i="66"/>
  <c r="M18" i="66"/>
  <c r="K56" i="66"/>
  <c r="V14" i="66"/>
  <c r="U28" i="66"/>
  <c r="M33" i="66"/>
  <c r="U30" i="66"/>
  <c r="U22" i="66"/>
  <c r="P30" i="66"/>
  <c r="V30" i="66" s="1"/>
  <c r="P22" i="66"/>
  <c r="V22" i="66" s="1"/>
  <c r="V25" i="66"/>
  <c r="M12" i="66"/>
  <c r="U19" i="66"/>
  <c r="U40" i="66"/>
  <c r="U42" i="66"/>
  <c r="V52" i="66"/>
  <c r="U54" i="66"/>
  <c r="U14" i="66"/>
  <c r="M20" i="66"/>
  <c r="U26" i="66"/>
  <c r="U10" i="66"/>
  <c r="U20" i="66"/>
  <c r="O36" i="66"/>
  <c r="S36" i="66"/>
  <c r="P10" i="66"/>
  <c r="V10" i="66" s="1"/>
  <c r="M13" i="66"/>
  <c r="V13" i="66"/>
  <c r="M16" i="66"/>
  <c r="U16" i="66"/>
  <c r="P19" i="66"/>
  <c r="V19" i="66" s="1"/>
  <c r="M21" i="66"/>
  <c r="V21" i="66"/>
  <c r="M24" i="66"/>
  <c r="U24" i="66"/>
  <c r="P26" i="66"/>
  <c r="V26" i="66" s="1"/>
  <c r="M29" i="66"/>
  <c r="M32" i="66"/>
  <c r="U32" i="66"/>
  <c r="P34" i="66"/>
  <c r="V34" i="66" s="1"/>
  <c r="V18" i="66"/>
  <c r="R56" i="66"/>
  <c r="G36" i="66"/>
  <c r="G57" i="66" s="1"/>
  <c r="K36" i="66"/>
  <c r="P8" i="66"/>
  <c r="T8" i="66"/>
  <c r="T36" i="66" s="1"/>
  <c r="L10" i="66"/>
  <c r="M10" i="66" s="1"/>
  <c r="L11" i="66"/>
  <c r="M11" i="66" s="1"/>
  <c r="P12" i="66"/>
  <c r="V12" i="66" s="1"/>
  <c r="L14" i="66"/>
  <c r="M14" i="66" s="1"/>
  <c r="L15" i="66"/>
  <c r="M15" i="66" s="1"/>
  <c r="P16" i="66"/>
  <c r="V16" i="66" s="1"/>
  <c r="L19" i="66"/>
  <c r="M19" i="66" s="1"/>
  <c r="P20" i="66"/>
  <c r="V20" i="66" s="1"/>
  <c r="L22" i="66"/>
  <c r="M22" i="66" s="1"/>
  <c r="L23" i="66"/>
  <c r="M23" i="66" s="1"/>
  <c r="P24" i="66"/>
  <c r="V24" i="66" s="1"/>
  <c r="L26" i="66"/>
  <c r="M26" i="66" s="1"/>
  <c r="L27" i="66"/>
  <c r="M27" i="66" s="1"/>
  <c r="P28" i="66"/>
  <c r="V28" i="66" s="1"/>
  <c r="L30" i="66"/>
  <c r="M30" i="66" s="1"/>
  <c r="L31" i="66"/>
  <c r="M31" i="66" s="1"/>
  <c r="P32" i="66"/>
  <c r="V32" i="66" s="1"/>
  <c r="W32" i="66" s="1"/>
  <c r="L34" i="66"/>
  <c r="M34" i="66" s="1"/>
  <c r="L35" i="66"/>
  <c r="M35" i="66" s="1"/>
  <c r="L39" i="66"/>
  <c r="M39" i="66" s="1"/>
  <c r="P40" i="66"/>
  <c r="V40" i="66" s="1"/>
  <c r="L41" i="66"/>
  <c r="M41" i="66" s="1"/>
  <c r="V41" i="66"/>
  <c r="P42" i="66"/>
  <c r="V42" i="66" s="1"/>
  <c r="L51" i="66"/>
  <c r="M51" i="66" s="1"/>
  <c r="V51" i="66"/>
  <c r="L53" i="66"/>
  <c r="M53" i="66" s="1"/>
  <c r="V53" i="66"/>
  <c r="P54" i="66"/>
  <c r="V54" i="66" s="1"/>
  <c r="L55" i="66"/>
  <c r="M55" i="66" s="1"/>
  <c r="V55" i="66"/>
  <c r="T56" i="66"/>
  <c r="U52" i="66"/>
  <c r="V11" i="66"/>
  <c r="V15" i="66"/>
  <c r="V23" i="66"/>
  <c r="R36" i="66"/>
  <c r="U9" i="66"/>
  <c r="U11" i="66"/>
  <c r="U13" i="66"/>
  <c r="U15" i="66"/>
  <c r="U18" i="66"/>
  <c r="U21" i="66"/>
  <c r="U23" i="66"/>
  <c r="U25" i="66"/>
  <c r="U27" i="66"/>
  <c r="U29" i="66"/>
  <c r="U31" i="66"/>
  <c r="U33" i="66"/>
  <c r="U35" i="66"/>
  <c r="Q36" i="66"/>
  <c r="L8" i="66"/>
  <c r="U8" i="66"/>
  <c r="V27" i="66"/>
  <c r="W27" i="66" s="1"/>
  <c r="V29" i="66"/>
  <c r="W29" i="66" s="1"/>
  <c r="V31" i="66"/>
  <c r="W31" i="66" s="1"/>
  <c r="V33" i="66"/>
  <c r="V35" i="66"/>
  <c r="W35" i="66" s="1"/>
  <c r="V38" i="66"/>
  <c r="U39" i="66"/>
  <c r="P39" i="66"/>
  <c r="V39" i="66" s="1"/>
  <c r="D56" i="66"/>
  <c r="D57" i="66" s="1"/>
  <c r="J56" i="66"/>
  <c r="J57" i="66" s="1"/>
  <c r="L38" i="66"/>
  <c r="O56" i="66"/>
  <c r="Q56" i="66"/>
  <c r="S56" i="66"/>
  <c r="U38" i="66"/>
  <c r="M40" i="66"/>
  <c r="U41" i="66"/>
  <c r="L42" i="66"/>
  <c r="M42" i="66" s="1"/>
  <c r="U51" i="66"/>
  <c r="L52" i="66"/>
  <c r="M52" i="66" s="1"/>
  <c r="U53" i="66"/>
  <c r="L54" i="66"/>
  <c r="M54" i="66" s="1"/>
  <c r="U55" i="66"/>
  <c r="W25" i="66" l="1"/>
  <c r="W13" i="66"/>
  <c r="W14" i="66"/>
  <c r="W30" i="66"/>
  <c r="W52" i="66"/>
  <c r="S57" i="66"/>
  <c r="W21" i="66"/>
  <c r="W24" i="66"/>
  <c r="W9" i="66"/>
  <c r="W20" i="66"/>
  <c r="W54" i="66"/>
  <c r="W22" i="66"/>
  <c r="O57" i="66"/>
  <c r="W12" i="66"/>
  <c r="W34" i="66"/>
  <c r="W33" i="66"/>
  <c r="R57" i="66"/>
  <c r="W40" i="66"/>
  <c r="W16" i="66"/>
  <c r="K57" i="66"/>
  <c r="V8" i="66"/>
  <c r="W8" i="66" s="1"/>
  <c r="W26" i="66"/>
  <c r="W41" i="66"/>
  <c r="P36" i="66"/>
  <c r="W10" i="66"/>
  <c r="W28" i="66"/>
  <c r="U36" i="66"/>
  <c r="W55" i="66"/>
  <c r="W19" i="66"/>
  <c r="W18" i="66"/>
  <c r="W42" i="66"/>
  <c r="W39" i="66"/>
  <c r="W53" i="66"/>
  <c r="W51" i="66"/>
  <c r="T57" i="66"/>
  <c r="U56" i="66"/>
  <c r="L56" i="66"/>
  <c r="M56" i="66" s="1"/>
  <c r="M38" i="66"/>
  <c r="L36" i="66"/>
  <c r="M8" i="66"/>
  <c r="Q57" i="66"/>
  <c r="W23" i="66"/>
  <c r="W15" i="66"/>
  <c r="W11" i="66"/>
  <c r="V56" i="66"/>
  <c r="W38" i="66"/>
  <c r="P56" i="66"/>
  <c r="W56" i="66" l="1"/>
  <c r="U57" i="66"/>
  <c r="V36" i="66"/>
  <c r="V57" i="66" s="1"/>
  <c r="P57" i="66"/>
  <c r="L57" i="66"/>
  <c r="M57" i="66" s="1"/>
  <c r="M36" i="66"/>
  <c r="W57" i="66" l="1"/>
  <c r="W36" i="66"/>
  <c r="S12" i="61"/>
  <c r="S18" i="61"/>
  <c r="W12" i="61"/>
  <c r="X12" i="61"/>
  <c r="Y12" i="61"/>
  <c r="Z12" i="61"/>
  <c r="W18" i="61"/>
  <c r="X18" i="61"/>
  <c r="Y18" i="61"/>
  <c r="Z18" i="61"/>
  <c r="Q12" i="61"/>
  <c r="Q18" i="61"/>
  <c r="U18" i="61"/>
  <c r="T18" i="61"/>
  <c r="U12" i="61"/>
  <c r="U19" i="61" s="1"/>
  <c r="T12" i="61"/>
  <c r="AB22" i="62"/>
  <c r="AA22" i="62"/>
  <c r="Z22" i="62"/>
  <c r="Y22" i="62"/>
  <c r="X22" i="62"/>
  <c r="W22" i="62"/>
  <c r="V22" i="62"/>
  <c r="U22" i="62"/>
  <c r="T22" i="62"/>
  <c r="S22" i="62"/>
  <c r="R22" i="62"/>
  <c r="Q22" i="62"/>
  <c r="P22" i="62"/>
  <c r="O22" i="62"/>
  <c r="N22" i="62"/>
  <c r="M22" i="62"/>
  <c r="L22" i="62"/>
  <c r="K22" i="62"/>
  <c r="J22" i="62"/>
  <c r="I22" i="62"/>
  <c r="H22" i="62"/>
  <c r="G22" i="62"/>
  <c r="F22" i="62"/>
  <c r="E22" i="62"/>
  <c r="D22" i="62"/>
  <c r="C22" i="62"/>
  <c r="B22" i="62"/>
  <c r="AC21" i="62"/>
  <c r="AC20" i="62"/>
  <c r="AC19" i="62"/>
  <c r="AC18" i="62"/>
  <c r="AC17" i="62"/>
  <c r="AC16" i="62"/>
  <c r="AC22" i="62" s="1"/>
  <c r="AB11" i="62"/>
  <c r="AA11" i="62"/>
  <c r="Z11" i="62"/>
  <c r="Y11" i="62"/>
  <c r="X11" i="62"/>
  <c r="W11" i="62"/>
  <c r="V11" i="62"/>
  <c r="U11" i="62"/>
  <c r="T11" i="62"/>
  <c r="S11" i="62"/>
  <c r="R11" i="62"/>
  <c r="Q11" i="62"/>
  <c r="P11" i="62"/>
  <c r="O11" i="62"/>
  <c r="N11" i="62"/>
  <c r="M11" i="62"/>
  <c r="L11" i="62"/>
  <c r="K11" i="62"/>
  <c r="J11" i="62"/>
  <c r="I11" i="62"/>
  <c r="H11" i="62"/>
  <c r="G11" i="62"/>
  <c r="F11" i="62"/>
  <c r="E11" i="62"/>
  <c r="D11" i="62"/>
  <c r="C11" i="62"/>
  <c r="B11" i="62"/>
  <c r="AC10" i="62"/>
  <c r="AC9" i="62"/>
  <c r="AC8" i="62"/>
  <c r="AC7" i="62"/>
  <c r="AC6" i="62"/>
  <c r="AC5" i="62"/>
  <c r="V18" i="61"/>
  <c r="N18" i="61"/>
  <c r="M18" i="61"/>
  <c r="L18" i="61"/>
  <c r="K18" i="61"/>
  <c r="G18" i="61"/>
  <c r="F18" i="61"/>
  <c r="D18" i="61"/>
  <c r="C18" i="61"/>
  <c r="B18" i="61"/>
  <c r="E17" i="61"/>
  <c r="E16" i="61"/>
  <c r="E15" i="61"/>
  <c r="E14" i="61"/>
  <c r="E13" i="61"/>
  <c r="V12" i="61"/>
  <c r="N12" i="61"/>
  <c r="M12" i="61"/>
  <c r="L12" i="61"/>
  <c r="K12" i="61"/>
  <c r="G12" i="61"/>
  <c r="F12" i="61"/>
  <c r="D12" i="61"/>
  <c r="C12" i="61"/>
  <c r="B12" i="61"/>
  <c r="E11" i="61"/>
  <c r="E10" i="61"/>
  <c r="E9" i="61"/>
  <c r="E8" i="61"/>
  <c r="AB22" i="58"/>
  <c r="AA22" i="58"/>
  <c r="AN22" i="58"/>
  <c r="AM22" i="58"/>
  <c r="AE22" i="58"/>
  <c r="AD22" i="58"/>
  <c r="Y22" i="58"/>
  <c r="V22" i="58"/>
  <c r="U22" i="58"/>
  <c r="Q22" i="58"/>
  <c r="P22" i="58"/>
  <c r="O22" i="58"/>
  <c r="N22" i="58"/>
  <c r="M22" i="58"/>
  <c r="L22" i="58"/>
  <c r="I22" i="58"/>
  <c r="G22" i="58"/>
  <c r="T22" i="58" s="1"/>
  <c r="F22" i="58"/>
  <c r="S22" i="58" s="1"/>
  <c r="D22" i="58"/>
  <c r="C22" i="58"/>
  <c r="B22" i="58"/>
  <c r="AC21" i="58"/>
  <c r="AO21" i="58"/>
  <c r="AF21" i="58"/>
  <c r="E21" i="58"/>
  <c r="AC20" i="58"/>
  <c r="AO20" i="58"/>
  <c r="AF20" i="58"/>
  <c r="E20" i="58"/>
  <c r="AB19" i="58"/>
  <c r="AA19" i="58"/>
  <c r="AN19" i="58"/>
  <c r="AM19" i="58"/>
  <c r="AE19" i="58"/>
  <c r="AD19" i="58"/>
  <c r="Y19" i="58"/>
  <c r="V19" i="58"/>
  <c r="U19" i="58"/>
  <c r="Q19" i="58"/>
  <c r="P19" i="58"/>
  <c r="O19" i="58"/>
  <c r="N19" i="58"/>
  <c r="M19" i="58"/>
  <c r="L19" i="58"/>
  <c r="I19" i="58"/>
  <c r="G19" i="58"/>
  <c r="T19" i="58" s="1"/>
  <c r="F19" i="58"/>
  <c r="S19" i="58" s="1"/>
  <c r="D19" i="58"/>
  <c r="C19" i="58"/>
  <c r="B19" i="58"/>
  <c r="AC18" i="58"/>
  <c r="AO18" i="58"/>
  <c r="AF18" i="58"/>
  <c r="W18" i="58"/>
  <c r="X18" i="58" s="1"/>
  <c r="E18" i="58"/>
  <c r="AC17" i="58"/>
  <c r="AO17" i="58"/>
  <c r="AF17" i="58"/>
  <c r="W17" i="58"/>
  <c r="X17" i="58" s="1"/>
  <c r="E17" i="58"/>
  <c r="AC16" i="58"/>
  <c r="AO16" i="58"/>
  <c r="AF16" i="58"/>
  <c r="W16" i="58"/>
  <c r="X16" i="58" s="1"/>
  <c r="E16" i="58"/>
  <c r="AC15" i="58"/>
  <c r="AO15" i="58"/>
  <c r="AF15" i="58"/>
  <c r="W15" i="58"/>
  <c r="X15" i="58" s="1"/>
  <c r="E15" i="58"/>
  <c r="AC14" i="58"/>
  <c r="AO14" i="58"/>
  <c r="AF14" i="58"/>
  <c r="W14" i="58"/>
  <c r="X14" i="58" s="1"/>
  <c r="E14" i="58"/>
  <c r="AB13" i="58"/>
  <c r="AA13" i="58"/>
  <c r="AN13" i="58"/>
  <c r="AM13" i="58"/>
  <c r="AE13" i="58"/>
  <c r="AD13" i="58"/>
  <c r="Y13" i="58"/>
  <c r="V13" i="58"/>
  <c r="U13" i="58"/>
  <c r="Q13" i="58"/>
  <c r="P13" i="58"/>
  <c r="O13" i="58"/>
  <c r="N13" i="58"/>
  <c r="M13" i="58"/>
  <c r="L13" i="58"/>
  <c r="I13" i="58"/>
  <c r="G13" i="58"/>
  <c r="T13" i="58" s="1"/>
  <c r="F13" i="58"/>
  <c r="D13" i="58"/>
  <c r="C13" i="58"/>
  <c r="B13" i="58"/>
  <c r="AC12" i="58"/>
  <c r="AO12" i="58"/>
  <c r="AF12" i="58"/>
  <c r="W12" i="58"/>
  <c r="X12" i="58" s="1"/>
  <c r="E12" i="58"/>
  <c r="AC11" i="58"/>
  <c r="AO11" i="58"/>
  <c r="AF11" i="58"/>
  <c r="W11" i="58"/>
  <c r="X11" i="58" s="1"/>
  <c r="E11" i="58"/>
  <c r="AC10" i="58"/>
  <c r="AO10" i="58"/>
  <c r="AF10" i="58"/>
  <c r="W10" i="58"/>
  <c r="X10" i="58" s="1"/>
  <c r="E10" i="58"/>
  <c r="AC9" i="58"/>
  <c r="AO9" i="58"/>
  <c r="AF9" i="58"/>
  <c r="E9" i="58"/>
  <c r="Z22" i="58" l="1"/>
  <c r="P12" i="61"/>
  <c r="AC11" i="62"/>
  <c r="O18" i="61"/>
  <c r="P18" i="61"/>
  <c r="O12" i="61"/>
  <c r="AA18" i="61"/>
  <c r="AB18" i="61" s="1"/>
  <c r="B23" i="58"/>
  <c r="N23" i="58"/>
  <c r="AE23" i="58"/>
  <c r="Z19" i="58"/>
  <c r="AA12" i="61"/>
  <c r="AB12" i="61" s="1"/>
  <c r="W19" i="61"/>
  <c r="Z13" i="58"/>
  <c r="S13" i="58"/>
  <c r="AB23" i="58"/>
  <c r="U23" i="58"/>
  <c r="G23" i="58"/>
  <c r="T23" i="58" s="1"/>
  <c r="Z19" i="61"/>
  <c r="Y19" i="61"/>
  <c r="T19" i="61"/>
  <c r="X19" i="61"/>
  <c r="C19" i="61"/>
  <c r="N19" i="61"/>
  <c r="L19" i="61"/>
  <c r="F19" i="61"/>
  <c r="M23" i="58"/>
  <c r="AD23" i="58"/>
  <c r="D23" i="58"/>
  <c r="P23" i="58"/>
  <c r="AN23" i="58"/>
  <c r="L23" i="58"/>
  <c r="Y23" i="58"/>
  <c r="R22" i="58"/>
  <c r="AF22" i="58"/>
  <c r="F23" i="58"/>
  <c r="AA23" i="58"/>
  <c r="I23" i="58"/>
  <c r="V23" i="58"/>
  <c r="R19" i="58"/>
  <c r="AC22" i="58"/>
  <c r="AO19" i="58"/>
  <c r="C23" i="58"/>
  <c r="O23" i="58"/>
  <c r="AM23" i="58"/>
  <c r="W19" i="58"/>
  <c r="X19" i="58" s="1"/>
  <c r="Q23" i="58"/>
  <c r="R13" i="58"/>
  <c r="AC12" i="62"/>
  <c r="AC23" i="62"/>
  <c r="Q19" i="61"/>
  <c r="S19" i="61"/>
  <c r="E18" i="61"/>
  <c r="B19" i="61"/>
  <c r="D19" i="61"/>
  <c r="G19" i="61"/>
  <c r="K19" i="61"/>
  <c r="M19" i="61"/>
  <c r="V19" i="61"/>
  <c r="AF19" i="58"/>
  <c r="AC19" i="58"/>
  <c r="E22" i="58"/>
  <c r="W22" i="58"/>
  <c r="X22" i="58" s="1"/>
  <c r="AO22" i="58"/>
  <c r="AF13" i="58"/>
  <c r="E13" i="58"/>
  <c r="AO13" i="58"/>
  <c r="E19" i="58"/>
  <c r="W13" i="58"/>
  <c r="X13" i="58" s="1"/>
  <c r="AC13" i="58"/>
  <c r="E12" i="61"/>
  <c r="AC23" i="58" l="1"/>
  <c r="O19" i="61"/>
  <c r="AF23" i="58"/>
  <c r="AA19" i="61"/>
  <c r="AB19" i="61" s="1"/>
  <c r="P19" i="61"/>
  <c r="W23" i="58"/>
  <c r="X23" i="58" s="1"/>
  <c r="Z23" i="58"/>
  <c r="S23" i="58"/>
  <c r="AO23" i="58"/>
  <c r="R23" i="58"/>
  <c r="E19" i="61"/>
  <c r="E23" i="58"/>
</calcChain>
</file>

<file path=xl/sharedStrings.xml><?xml version="1.0" encoding="utf-8"?>
<sst xmlns="http://schemas.openxmlformats.org/spreadsheetml/2006/main" count="575" uniqueCount="340">
  <si>
    <t>Ступени обучения</t>
  </si>
  <si>
    <t>1 классы</t>
  </si>
  <si>
    <t>2 классы</t>
  </si>
  <si>
    <t>3 классы</t>
  </si>
  <si>
    <t>4 классы</t>
  </si>
  <si>
    <t xml:space="preserve">1 уровень </t>
  </si>
  <si>
    <t>5 классы</t>
  </si>
  <si>
    <t xml:space="preserve">6 классы </t>
  </si>
  <si>
    <t>7 классы</t>
  </si>
  <si>
    <t>8 классы</t>
  </si>
  <si>
    <t>9 классы</t>
  </si>
  <si>
    <t>2 уровень</t>
  </si>
  <si>
    <t>10 классы</t>
  </si>
  <si>
    <t>11 классы</t>
  </si>
  <si>
    <t>3 уровень</t>
  </si>
  <si>
    <t>Всего по школе</t>
  </si>
  <si>
    <t>ученики по ООП</t>
  </si>
  <si>
    <t>Русский язык</t>
  </si>
  <si>
    <t>математика</t>
  </si>
  <si>
    <t>история</t>
  </si>
  <si>
    <t>проверка (общее кол-во)  
НЕ ТРОГАТЬ ФОРМУЛА!</t>
  </si>
  <si>
    <t>ОБЩЕОБРАЗОВАТЕЛЬНЫЕ КЛАССЫ</t>
  </si>
  <si>
    <t>общее количество
 учеников с ОВЗ
НЕ ЗАПОЛНЯТЬ ВРУЧНУЮ</t>
  </si>
  <si>
    <t>общее количество
 учеников  
НЕ ЗАПОЛНЯТЬ ВРУЧНУЮ</t>
  </si>
  <si>
    <t>всего в общеобразовательных классах</t>
  </si>
  <si>
    <t>всего учеников по ООП</t>
  </si>
  <si>
    <t>из учеников по ООП на дому</t>
  </si>
  <si>
    <t>из учеников по ООП инвалиды</t>
  </si>
  <si>
    <t>ВСЕГО  с ОВЗ в УК по АООП</t>
  </si>
  <si>
    <t>из учеников по АООП на дому</t>
  </si>
  <si>
    <t>из учеников по АООП инвалиды</t>
  </si>
  <si>
    <t>из учеников в кл ЗПР на дому</t>
  </si>
  <si>
    <t>из учеников класса ЗПР инвалиды</t>
  </si>
  <si>
    <t>из учеников в клЛУО на дому</t>
  </si>
  <si>
    <t>из учеников класса ЛУО инвалиды</t>
  </si>
  <si>
    <t>ВСЕГО   в кл УУО</t>
  </si>
  <si>
    <t>из учеников в кл УУО на дому</t>
  </si>
  <si>
    <t>из учеников класса УУО инвалиды</t>
  </si>
  <si>
    <t>ВСЕГО детей с ОВЗ</t>
  </si>
  <si>
    <t>из учеников с ОВЗ на дому</t>
  </si>
  <si>
    <t>из учеников с ОВЗ инвалиды</t>
  </si>
  <si>
    <t xml:space="preserve">ВСЕГО детей  </t>
  </si>
  <si>
    <t>из учеников на дому</t>
  </si>
  <si>
    <t>из учеников  инвалиды (вместе с ОВЗ)</t>
  </si>
  <si>
    <t>итого</t>
  </si>
  <si>
    <t>подлежало аттестации</t>
  </si>
  <si>
    <t>кроме того, не аттестовано или аттестовано отрицательно</t>
  </si>
  <si>
    <t xml:space="preserve">% успеваемости  с учетом всего контингента  </t>
  </si>
  <si>
    <t>резерв</t>
  </si>
  <si>
    <t>Число  уч-ся  на начало  четверти</t>
  </si>
  <si>
    <t>Прибыло</t>
  </si>
  <si>
    <t xml:space="preserve"> Выбыло</t>
  </si>
  <si>
    <t>Число  уч-ся  на  конец  четверти</t>
  </si>
  <si>
    <t xml:space="preserve">Всего подлежало аттестации </t>
  </si>
  <si>
    <t>По  болезни</t>
  </si>
  <si>
    <t>По  причине  пропусков</t>
  </si>
  <si>
    <t>На «5»</t>
  </si>
  <si>
    <t>на «4»и»5»</t>
  </si>
  <si>
    <t>всего на "4" и "5" и на "5"</t>
  </si>
  <si>
    <t>качество знаний   (%)</t>
  </si>
  <si>
    <t xml:space="preserve"> С  одной  «3»</t>
  </si>
  <si>
    <t xml:space="preserve"> С  одной  «3» %  </t>
  </si>
  <si>
    <t>из них  успевают</t>
  </si>
  <si>
    <t>%  успеваем  второгодников</t>
  </si>
  <si>
    <t xml:space="preserve">Кол-во  обуч. на дому.  </t>
  </si>
  <si>
    <t>%  успеваем  обуч на дому.</t>
  </si>
  <si>
    <t xml:space="preserve">Всего подлежало аттестации  </t>
  </si>
  <si>
    <t xml:space="preserve">Всего аттестовано положительно  </t>
  </si>
  <si>
    <t>% успеваемости с учетом всего контингента</t>
  </si>
  <si>
    <t xml:space="preserve">ступени обучения </t>
  </si>
  <si>
    <t>русский язык</t>
  </si>
  <si>
    <t>литература</t>
  </si>
  <si>
    <t>чтение</t>
  </si>
  <si>
    <t>англ.яз</t>
  </si>
  <si>
    <t>немецкий язык</t>
  </si>
  <si>
    <t xml:space="preserve">Родной русский язык </t>
  </si>
  <si>
    <t>алгебра</t>
  </si>
  <si>
    <t>геометрия</t>
  </si>
  <si>
    <t>информатика</t>
  </si>
  <si>
    <t>обществознание</t>
  </si>
  <si>
    <t>география</t>
  </si>
  <si>
    <t>экономика</t>
  </si>
  <si>
    <t xml:space="preserve">право </t>
  </si>
  <si>
    <t>Окружающий мир</t>
  </si>
  <si>
    <t>биология</t>
  </si>
  <si>
    <t>физика</t>
  </si>
  <si>
    <t xml:space="preserve">химия </t>
  </si>
  <si>
    <t>астрономия</t>
  </si>
  <si>
    <t>музыка</t>
  </si>
  <si>
    <t>ИЗО</t>
  </si>
  <si>
    <t>физ-ра</t>
  </si>
  <si>
    <t>ОБЖ</t>
  </si>
  <si>
    <t>технология</t>
  </si>
  <si>
    <t>черчение</t>
  </si>
  <si>
    <t>ОРКСЭ или ОДНКР</t>
  </si>
  <si>
    <t>всего</t>
  </si>
  <si>
    <t>I (1-4 классы)</t>
  </si>
  <si>
    <t>выпускники 1 ступени</t>
  </si>
  <si>
    <t>II (5-9 классы)</t>
  </si>
  <si>
    <t>выпускники 2 ступени</t>
  </si>
  <si>
    <t>III (10-11 классы)</t>
  </si>
  <si>
    <t>выпускники 3 ступени</t>
  </si>
  <si>
    <t xml:space="preserve">Всего  </t>
  </si>
  <si>
    <t>контроль</t>
  </si>
  <si>
    <t>№</t>
  </si>
  <si>
    <t>ОО</t>
  </si>
  <si>
    <t>ФИО</t>
  </si>
  <si>
    <t>всего предметов</t>
  </si>
  <si>
    <t xml:space="preserve">причина
</t>
  </si>
  <si>
    <t>Работа ОО</t>
  </si>
  <si>
    <t>Таблица 7</t>
  </si>
  <si>
    <t>Учебные предметы</t>
  </si>
  <si>
    <t>процент исполнения</t>
  </si>
  <si>
    <t xml:space="preserve">причина неисполнения </t>
  </si>
  <si>
    <t>уровень НОО</t>
  </si>
  <si>
    <t xml:space="preserve">  уровень ООО</t>
  </si>
  <si>
    <t xml:space="preserve">  уровень СОО</t>
  </si>
  <si>
    <t>План</t>
  </si>
  <si>
    <t>Факт</t>
  </si>
  <si>
    <t xml:space="preserve">План </t>
  </si>
  <si>
    <t xml:space="preserve">Обязательная часть </t>
  </si>
  <si>
    <t>Литературное чтение/литература</t>
  </si>
  <si>
    <t>Родной (русский) язык</t>
  </si>
  <si>
    <t>Иностранный язык</t>
  </si>
  <si>
    <t>Математика</t>
  </si>
  <si>
    <t>Алгебра</t>
  </si>
  <si>
    <t>Геометрия</t>
  </si>
  <si>
    <t>Информатика и ИКТ</t>
  </si>
  <si>
    <t>История</t>
  </si>
  <si>
    <t>Обществознание</t>
  </si>
  <si>
    <t>География</t>
  </si>
  <si>
    <t>Физика</t>
  </si>
  <si>
    <t>Химия</t>
  </si>
  <si>
    <t>Биология</t>
  </si>
  <si>
    <t>Музыка</t>
  </si>
  <si>
    <t>Технология</t>
  </si>
  <si>
    <t>Физическая культура</t>
  </si>
  <si>
    <t>Итого (обязательная часть)</t>
  </si>
  <si>
    <t>Часть, формируемая участниками образовательных отношений</t>
  </si>
  <si>
    <t xml:space="preserve">ИТОГО  </t>
  </si>
  <si>
    <t>Данная таблица только для школ, где есть классы для детей с УУО</t>
  </si>
  <si>
    <t>осваивает с трудом</t>
  </si>
  <si>
    <t xml:space="preserve">УП содержит все требуемые предметы </t>
  </si>
  <si>
    <t>наличие СИПР</t>
  </si>
  <si>
    <t>реализация программы</t>
  </si>
  <si>
    <t>осваивает на достаточном уровне</t>
  </si>
  <si>
    <t xml:space="preserve">не справляется с программой </t>
  </si>
  <si>
    <t>уровень обученности</t>
  </si>
  <si>
    <t>осваивает  в полном объеме</t>
  </si>
  <si>
    <t>всего  справляются с программой</t>
  </si>
  <si>
    <t>ПЛАН ОО по работе</t>
  </si>
  <si>
    <t>Родная (русская) литература</t>
  </si>
  <si>
    <t>ИСПОЛНЕНИЕ ПРЕДМЕТНОЙ ПРОГРАММЫ</t>
  </si>
  <si>
    <t>Всего по ОП</t>
  </si>
  <si>
    <t>примечание</t>
  </si>
  <si>
    <t>(приказы на изменение РП, причины неисполнения, иная информация</t>
  </si>
  <si>
    <t>Количество часов УП</t>
  </si>
  <si>
    <t>Всего по УП</t>
  </si>
  <si>
    <t>Второй иностранный язык</t>
  </si>
  <si>
    <t>Астрономия</t>
  </si>
  <si>
    <t>Право</t>
  </si>
  <si>
    <t>Экономика</t>
  </si>
  <si>
    <t>ОРКСЭ/ОДНКНР</t>
  </si>
  <si>
    <t>Индивидуальный проект</t>
  </si>
  <si>
    <t xml:space="preserve">ученики по ЗПР 7.1 </t>
  </si>
  <si>
    <t>ученики по ЗПР 7.2</t>
  </si>
  <si>
    <t>ученики по ТНР 5.1</t>
  </si>
  <si>
    <t>ученики по ТНР 5.2</t>
  </si>
  <si>
    <t xml:space="preserve">ученики  ОДА 6.1 </t>
  </si>
  <si>
    <t>ученики  ОДА  6.2</t>
  </si>
  <si>
    <t>ученики  ОДА 6.3</t>
  </si>
  <si>
    <t>ученики  ОДА 6.4</t>
  </si>
  <si>
    <t xml:space="preserve">ученики по РАС 8.1 </t>
  </si>
  <si>
    <t>ученики по РАС  8.2</t>
  </si>
  <si>
    <t>ученики по РАС 8.3</t>
  </si>
  <si>
    <t>ученики по РАС 8.4</t>
  </si>
  <si>
    <t>ученики с ИН  УО (вар1- ЛУО)</t>
  </si>
  <si>
    <t xml:space="preserve">ученики с ИН  УО (вар2- УУО) </t>
  </si>
  <si>
    <t>ИНЫЕ КАТЕГОРИИ</t>
  </si>
  <si>
    <t>Предмет</t>
  </si>
  <si>
    <t xml:space="preserve">Успеваемость </t>
  </si>
  <si>
    <t>Качество</t>
  </si>
  <si>
    <t>Средний балл</t>
  </si>
  <si>
    <t>Литературное чтение</t>
  </si>
  <si>
    <t>Литература</t>
  </si>
  <si>
    <t>Английский язык</t>
  </si>
  <si>
    <t>Информатика</t>
  </si>
  <si>
    <t xml:space="preserve">Физика </t>
  </si>
  <si>
    <t>Изобразительное искусство</t>
  </si>
  <si>
    <t xml:space="preserve">Технология </t>
  </si>
  <si>
    <t>кол-во 5 *5</t>
  </si>
  <si>
    <t>кол-во 4 * 4</t>
  </si>
  <si>
    <t>кол-во 2*2</t>
  </si>
  <si>
    <t>делим на кол-во детей</t>
  </si>
  <si>
    <r>
      <rPr>
        <b/>
        <sz val="11"/>
        <color theme="1"/>
        <rFont val="Calibri"/>
        <family val="2"/>
        <charset val="204"/>
        <scheme val="minor"/>
      </rPr>
      <t>успеваемость</t>
    </r>
    <r>
      <rPr>
        <sz val="11"/>
        <color theme="1"/>
        <rFont val="Calibri"/>
        <family val="2"/>
        <charset val="204"/>
        <scheme val="minor"/>
      </rPr>
      <t xml:space="preserve"> - процент, окончивших с "2"</t>
    </r>
  </si>
  <si>
    <r>
      <rPr>
        <b/>
        <sz val="11"/>
        <color theme="1"/>
        <rFont val="Calibri"/>
        <family val="2"/>
        <charset val="204"/>
        <scheme val="minor"/>
      </rPr>
      <t xml:space="preserve">качество </t>
    </r>
    <r>
      <rPr>
        <sz val="11"/>
        <color theme="1"/>
        <rFont val="Calibri"/>
        <family val="2"/>
        <charset val="204"/>
        <scheme val="minor"/>
      </rPr>
      <t>- процент, окончивших на 4 и 5</t>
    </r>
  </si>
  <si>
    <r>
      <rPr>
        <b/>
        <sz val="11"/>
        <color theme="1"/>
        <rFont val="Calibri"/>
        <family val="2"/>
        <charset val="204"/>
        <scheme val="minor"/>
      </rPr>
      <t xml:space="preserve">ср.балл </t>
    </r>
    <r>
      <rPr>
        <sz val="11"/>
        <color theme="1"/>
        <rFont val="Calibri"/>
        <family val="2"/>
        <charset val="204"/>
        <scheme val="minor"/>
      </rPr>
      <t>= сумма произведений:</t>
    </r>
  </si>
  <si>
    <t xml:space="preserve">из них  успевают </t>
  </si>
  <si>
    <t xml:space="preserve">индивидуальное 
 обучение на дому на момент сдачи отчета </t>
  </si>
  <si>
    <t>Итого по  НОО (%0</t>
  </si>
  <si>
    <t>Итого по  ООО (%)</t>
  </si>
  <si>
    <t>Итого по  СОО (%)</t>
  </si>
  <si>
    <t>Акад.</t>
  </si>
  <si>
    <t xml:space="preserve">Задол-ть </t>
  </si>
  <si>
    <t xml:space="preserve">Сроки </t>
  </si>
  <si>
    <t>пересдачи</t>
  </si>
  <si>
    <t xml:space="preserve"> </t>
  </si>
  <si>
    <t>Переведен на АООП указать программу и класс</t>
  </si>
  <si>
    <r>
      <t xml:space="preserve">Отчет по результатам обучения учеников, которые не успевали в </t>
    </r>
    <r>
      <rPr>
        <sz val="18"/>
        <color rgb="FFFF0000"/>
        <rFont val="Calibri"/>
        <family val="2"/>
        <charset val="204"/>
        <scheme val="minor"/>
      </rPr>
      <t>предыдущем</t>
    </r>
    <r>
      <rPr>
        <sz val="18"/>
        <color theme="1"/>
        <rFont val="Calibri"/>
        <family val="2"/>
        <charset val="204"/>
        <scheme val="minor"/>
      </rPr>
      <t xml:space="preserve"> учебном году</t>
    </r>
  </si>
  <si>
    <t>указать по ООП или АООП и какой обучается</t>
  </si>
  <si>
    <t>успеваемость 1 четв</t>
  </si>
  <si>
    <t>успеваемость 2 четв</t>
  </si>
  <si>
    <t>успеваемость
 3 четв</t>
  </si>
  <si>
    <t>По  причине не освоения предметных программ</t>
  </si>
  <si>
    <t>всего не успевают</t>
  </si>
  <si>
    <t>пропуски свыше 70%, розыск, СИЗО</t>
  </si>
  <si>
    <t>По причине пропусков без уважительной причины менее 70%</t>
  </si>
  <si>
    <r>
      <t xml:space="preserve">% успеваемости </t>
    </r>
    <r>
      <rPr>
        <b/>
        <sz val="11"/>
        <rFont val="Times New Roman"/>
        <family val="1"/>
        <charset val="204"/>
      </rPr>
      <t>без учета детей с УО</t>
    </r>
  </si>
  <si>
    <r>
      <t xml:space="preserve">качество обученности </t>
    </r>
    <r>
      <rPr>
        <b/>
        <u/>
        <sz val="12"/>
        <rFont val="Times New Roman"/>
        <family val="1"/>
        <charset val="204"/>
      </rPr>
      <t>без учета детей с УО</t>
    </r>
  </si>
  <si>
    <t xml:space="preserve">Кол-во  учеников  </t>
  </si>
  <si>
    <t>Кол-во  учеников</t>
  </si>
  <si>
    <t xml:space="preserve">%  успеваем   </t>
  </si>
  <si>
    <r>
      <rPr>
        <b/>
        <u/>
        <sz val="12"/>
        <rFont val="Times New Roman"/>
        <family val="1"/>
        <charset val="204"/>
      </rPr>
      <t xml:space="preserve">акад. задолж </t>
    </r>
    <r>
      <rPr>
        <b/>
        <sz val="12"/>
        <rFont val="Times New Roman"/>
        <family val="1"/>
        <charset val="204"/>
      </rPr>
      <t>на момент сдачи отчета</t>
    </r>
  </si>
  <si>
    <r>
      <rPr>
        <b/>
        <u/>
        <sz val="12"/>
        <rFont val="Times New Roman"/>
        <family val="1"/>
        <charset val="204"/>
      </rPr>
      <t xml:space="preserve">снята АЗ </t>
    </r>
    <r>
      <rPr>
        <b/>
        <sz val="12"/>
        <rFont val="Times New Roman"/>
        <family val="1"/>
        <charset val="204"/>
      </rPr>
      <t>на момент сдачи отчета</t>
    </r>
  </si>
  <si>
    <r>
      <rPr>
        <b/>
        <u/>
        <sz val="12"/>
        <rFont val="Times New Roman"/>
        <family val="1"/>
        <charset val="204"/>
      </rPr>
      <t xml:space="preserve">переведен на АООП </t>
    </r>
    <r>
      <rPr>
        <b/>
        <sz val="12"/>
        <rFont val="Times New Roman"/>
        <family val="1"/>
        <charset val="204"/>
      </rPr>
      <t>на момент сдачи отчета и обучается в общеобраз кл инклюзивно</t>
    </r>
  </si>
  <si>
    <t>переведен на второй год на момент сдачи отчета</t>
  </si>
  <si>
    <r>
      <t xml:space="preserve">сведения об обучающихся, неуспевающих </t>
    </r>
    <r>
      <rPr>
        <b/>
        <sz val="14"/>
        <color rgb="FFFF0000"/>
        <rFont val="Times New Roman"/>
        <family val="1"/>
        <charset val="204"/>
      </rPr>
      <t>в прошлом уч.году = табл 8</t>
    </r>
  </si>
  <si>
    <t>успеваемость</t>
  </si>
  <si>
    <t xml:space="preserve">из гр. 6 обучаются по ООП (не ОВЗ)  
 </t>
  </si>
  <si>
    <r>
      <t xml:space="preserve">из гр 6, обучающиеся по  АООП </t>
    </r>
    <r>
      <rPr>
        <b/>
        <sz val="11"/>
        <rFont val="Times New Roman"/>
        <family val="1"/>
        <charset val="204"/>
      </rPr>
      <t>инклюзивно 7.1,7.2; 6.1,6.2; 5.1,5.2; 8.1,8.2, иные с сохранным интеллектом</t>
    </r>
    <r>
      <rPr>
        <sz val="11"/>
        <rFont val="Times New Roman"/>
        <family val="1"/>
        <charset val="204"/>
      </rPr>
      <t xml:space="preserve">
 </t>
    </r>
  </si>
  <si>
    <r>
      <t>из гр.6, обучающиеся по АООП инклюзивно УО: 6.3, 6.4; 8.3,8.4</t>
    </r>
    <r>
      <rPr>
        <b/>
        <sz val="11"/>
        <rFont val="Times New Roman"/>
        <family val="1"/>
        <charset val="204"/>
      </rPr>
      <t xml:space="preserve"> , Вар 1, Вар 2 </t>
    </r>
  </si>
  <si>
    <r>
      <t xml:space="preserve">из гр 9 аттестовано положительно с УО: АООП </t>
    </r>
    <r>
      <rPr>
        <b/>
        <sz val="11"/>
        <rFont val="Times New Roman"/>
        <family val="1"/>
        <charset val="204"/>
      </rPr>
      <t xml:space="preserve">6.3, 6.4; 8.3,8.4 , Вар 1, Вар 2 </t>
    </r>
  </si>
  <si>
    <r>
      <rPr>
        <b/>
        <u/>
        <sz val="14"/>
        <rFont val="Times New Roman"/>
        <family val="1"/>
        <charset val="204"/>
      </rPr>
      <t xml:space="preserve">акад. задолж </t>
    </r>
    <r>
      <rPr>
        <b/>
        <sz val="14"/>
        <rFont val="Times New Roman"/>
        <family val="1"/>
        <charset val="204"/>
      </rPr>
      <t>на момент сдачи отчета</t>
    </r>
  </si>
  <si>
    <r>
      <rPr>
        <b/>
        <u/>
        <sz val="14"/>
        <rFont val="Times New Roman"/>
        <family val="1"/>
        <charset val="204"/>
      </rPr>
      <t xml:space="preserve">снята АЗ </t>
    </r>
    <r>
      <rPr>
        <b/>
        <sz val="14"/>
        <rFont val="Times New Roman"/>
        <family val="1"/>
        <charset val="204"/>
      </rPr>
      <t>на момент сдачи отчета</t>
    </r>
  </si>
  <si>
    <t>из них</t>
  </si>
  <si>
    <t xml:space="preserve">организовано  псих-пед сопровождение </t>
  </si>
  <si>
    <t>УП скорректирован по состоянию здоровья ученика</t>
  </si>
  <si>
    <t>заполняется или/или</t>
  </si>
  <si>
    <r>
      <t xml:space="preserve">По классам  </t>
    </r>
    <r>
      <rPr>
        <b/>
        <sz val="11"/>
        <color rgb="FFFF0000"/>
        <rFont val="Arial Cyr"/>
        <charset val="204"/>
      </rPr>
      <t>общеобразовательным</t>
    </r>
    <r>
      <rPr>
        <b/>
        <sz val="11"/>
        <rFont val="Arial Cyr"/>
        <charset val="204"/>
      </rPr>
      <t xml:space="preserve"> (равно информ табл 2 гр 25)</t>
    </r>
  </si>
  <si>
    <t>итоги четвертей</t>
  </si>
  <si>
    <r>
      <t xml:space="preserve">по каким предметам не успевает в данной четверти - </t>
    </r>
    <r>
      <rPr>
        <b/>
        <sz val="12"/>
        <color rgb="FFFF0000"/>
        <rFont val="Arial Cyr"/>
        <charset val="204"/>
      </rPr>
      <t>СТАВИМ 1, а не 2, не н/а</t>
    </r>
  </si>
  <si>
    <t>год</t>
  </si>
  <si>
    <t>ООП</t>
  </si>
  <si>
    <t>класс без литера</t>
  </si>
  <si>
    <t>Класс в 2022-2023</t>
  </si>
  <si>
    <t>Класс в 2023-2024</t>
  </si>
  <si>
    <t>Выбыл  куда или прибыл от куда</t>
  </si>
  <si>
    <t>успеваемость
 4 четв</t>
  </si>
  <si>
    <t xml:space="preserve">Таблица 1 </t>
  </si>
  <si>
    <t>ученики, обучающиеся в КЛАССАХ с ОВЗ ЗПР</t>
  </si>
  <si>
    <t>ученики в КЛАССАХ с ОВЗ РАС</t>
  </si>
  <si>
    <t>ученики в КЛАССАХ с ОВЗ ЛУО (ИН)</t>
  </si>
  <si>
    <t>ученики в КЛАССАХ с ОВЗ УУО (ИН)</t>
  </si>
  <si>
    <t>ученики, обучающиеся инклюзивно в общеобразовательных классах</t>
  </si>
  <si>
    <t xml:space="preserve">  по ООП на семейном</t>
  </si>
  <si>
    <t>ученики по ТНР 5.3</t>
  </si>
  <si>
    <t>ученики по ТНР 5.4</t>
  </si>
  <si>
    <t>слабовидящие 4.1, 4.2</t>
  </si>
  <si>
    <t>слабовидящие УО 4.3</t>
  </si>
  <si>
    <t>сл.слышащие 2.1, 2.2, 2.2.1, 2.2.2</t>
  </si>
  <si>
    <t>слабослышащие 2.3</t>
  </si>
  <si>
    <t xml:space="preserve">  по АООП на семейном</t>
  </si>
  <si>
    <t>ВСЕГО в классах ЗПР</t>
  </si>
  <si>
    <t xml:space="preserve">  по ЗПР на семейном</t>
  </si>
  <si>
    <t>ВСЕГО в классах РАС</t>
  </si>
  <si>
    <t>из учеников в кл РАС на дому</t>
  </si>
  <si>
    <t xml:space="preserve">  по РАС на семейном</t>
  </si>
  <si>
    <t>из учеников класса РАС инвалиды</t>
  </si>
  <si>
    <t>ВСЕГО в классах ЛУО</t>
  </si>
  <si>
    <t xml:space="preserve">  по ЛУО на семейном</t>
  </si>
  <si>
    <t xml:space="preserve"> в поУУО на семейном</t>
  </si>
  <si>
    <t xml:space="preserve">  с ОВЗ на семейном</t>
  </si>
  <si>
    <t xml:space="preserve">  с   на семейном</t>
  </si>
  <si>
    <t>переведен на второй год на момент сдачи отчета по этой программе</t>
  </si>
  <si>
    <r>
      <rPr>
        <b/>
        <u/>
        <sz val="14"/>
        <rFont val="Times New Roman"/>
        <family val="1"/>
        <charset val="204"/>
      </rPr>
      <t xml:space="preserve">переведен на АООП </t>
    </r>
    <r>
      <rPr>
        <b/>
        <sz val="14"/>
        <rFont val="Times New Roman"/>
        <family val="1"/>
        <charset val="204"/>
      </rPr>
      <t>на момент сдачи отчета и обучается в  кл УУО</t>
    </r>
  </si>
  <si>
    <t>по 8.4, 6.4, иные УУО</t>
  </si>
  <si>
    <t xml:space="preserve">из гр. 7 обучаются по ООП (не ОВЗ)  
 </t>
  </si>
  <si>
    <r>
      <t xml:space="preserve">из гр 8, обучающиеся по  АООП </t>
    </r>
    <r>
      <rPr>
        <b/>
        <sz val="11"/>
        <rFont val="Times New Roman"/>
        <family val="1"/>
        <charset val="204"/>
      </rPr>
      <t>инклюзивно 7.1,7.2; 6.1,6.2; 5.1,5.2; 8.1,8.2, иные с сохранным интеллектом</t>
    </r>
    <r>
      <rPr>
        <sz val="11"/>
        <rFont val="Times New Roman"/>
        <family val="1"/>
        <charset val="204"/>
      </rPr>
      <t xml:space="preserve">
 </t>
    </r>
  </si>
  <si>
    <t>Всего положительно аттестованы (из гр.6)</t>
  </si>
  <si>
    <t>были положительно аттестованы</t>
  </si>
  <si>
    <r>
      <t xml:space="preserve">по варианту 1, и иные </t>
    </r>
    <r>
      <rPr>
        <b/>
        <sz val="16"/>
        <color rgb="FFFF0000"/>
        <rFont val="Times New Roman"/>
        <family val="1"/>
        <charset val="204"/>
      </rPr>
      <t>ЛУО</t>
    </r>
  </si>
  <si>
    <t>наличие ИндПпрограммы развития (не реабилитации)</t>
  </si>
  <si>
    <t>из гр 6  не аттестовано или аттестовано отрицательно</t>
  </si>
  <si>
    <t>осваивает на удовлетвор. уровне</t>
  </si>
  <si>
    <t xml:space="preserve">  (%) осваивающих программу</t>
  </si>
  <si>
    <t>всего неуспевающих  (сумма гр.11-14)</t>
  </si>
  <si>
    <r>
      <t xml:space="preserve">сведения об обучающихся, неуспевающих УУО  по варианту 2 </t>
    </r>
    <r>
      <rPr>
        <b/>
        <sz val="14"/>
        <color rgb="FFFF0000"/>
        <rFont val="Times New Roman"/>
        <family val="1"/>
        <charset val="204"/>
      </rPr>
      <t>в прошлом уч.году и/или из них же получивших заключение ПМПК в течение уч.года = табл 8</t>
    </r>
  </si>
  <si>
    <t>ОБЩЕЕ Число  уч-ся  на  конец четверти</t>
  </si>
  <si>
    <t>Число  уч-ся  на начало уч. отчетной  четверти</t>
  </si>
  <si>
    <t>Число  уч-ся  на  конец отчетной  четверти</t>
  </si>
  <si>
    <r>
      <t xml:space="preserve">всего учеников </t>
    </r>
    <r>
      <rPr>
        <b/>
        <sz val="12"/>
        <color rgb="FFFF0000"/>
        <rFont val="Times New Roman"/>
        <family val="1"/>
        <charset val="204"/>
      </rPr>
      <t xml:space="preserve">в общеобраз.  классах </t>
    </r>
  </si>
  <si>
    <t xml:space="preserve">по варианту 2 (УУО)  </t>
  </si>
  <si>
    <r>
      <t xml:space="preserve">По </t>
    </r>
    <r>
      <rPr>
        <b/>
        <u/>
        <sz val="14"/>
        <color rgb="FFFF0000"/>
        <rFont val="Arial Cyr"/>
        <charset val="204"/>
      </rPr>
      <t>классам</t>
    </r>
    <r>
      <rPr>
        <b/>
        <sz val="14"/>
        <color rgb="FFFF0000"/>
        <rFont val="Arial Cyr"/>
        <charset val="204"/>
      </rPr>
      <t xml:space="preserve">  с детьми с ОВЗ</t>
    </r>
    <r>
      <rPr>
        <b/>
        <sz val="11"/>
        <color rgb="FFFF0000"/>
        <rFont val="Arial Cyr"/>
        <charset val="204"/>
      </rPr>
      <t xml:space="preserve"> </t>
    </r>
    <r>
      <rPr>
        <b/>
        <sz val="11"/>
        <rFont val="Arial Cyr"/>
        <charset val="204"/>
      </rPr>
      <t>(равно сумме гр 24 табл 3 ,гр 24 табл 4 , гр 23 табл 5)</t>
    </r>
  </si>
  <si>
    <t>Таблица 8</t>
  </si>
  <si>
    <t xml:space="preserve"> инф-ция о учениках, которые  неуспев и в прошлом уч.г и в этой четверти 
УКАЗЫВАЕТЕ: второгодник  /кад.задол/ была  снята АЗ , или прошел ПМПК на момент сдачи отчета и какой вариант программы</t>
  </si>
  <si>
    <t>Второй год, дата и №приказа</t>
  </si>
  <si>
    <t>что было предпринято ОО 
(сроки пересдачи АЗ, прохождение ПМПК, другое)</t>
  </si>
  <si>
    <t>заполняется во 2-4 четверти</t>
  </si>
  <si>
    <t>Таблица 10</t>
  </si>
  <si>
    <t>табл 11</t>
  </si>
  <si>
    <t>Итого по  школе (%)</t>
  </si>
  <si>
    <t xml:space="preserve">Информация о контингенте МОУ ИРМО "Усть-Кудинская СОШ"  </t>
  </si>
  <si>
    <t>Прибыло за четверть</t>
  </si>
  <si>
    <t xml:space="preserve"> Выбыло за четверть</t>
  </si>
  <si>
    <t xml:space="preserve"> МОУ ИРМО "Усть-кудинская СОШ"                                                                                                                                                                                          Таблица 2</t>
  </si>
  <si>
    <t xml:space="preserve"> МОУ ИРМО "Усть-Кдинская СОШ"</t>
  </si>
  <si>
    <t>Нет</t>
  </si>
  <si>
    <t>МОУ ИРМО "Усть-Кудинская СОШ"</t>
  </si>
  <si>
    <t>1. Совет профилактики по неуспеваемости с учителями, родителями. 2.Родительское собрание     3. Консультация педагога-психолога                             4.Посещение уроков</t>
  </si>
  <si>
    <t>Янченко Леонид</t>
  </si>
  <si>
    <t>Чтение. Работа с текстом.</t>
  </si>
  <si>
    <t>Функциональная шрамотность</t>
  </si>
  <si>
    <t>ч/н</t>
  </si>
  <si>
    <t>Экологическая культура, грамотность, безопасность</t>
  </si>
  <si>
    <t>Функциональная грамотность: учимся для жизни</t>
  </si>
  <si>
    <t xml:space="preserve">Общественно-научные предметы. Финансовая грамотность. </t>
  </si>
  <si>
    <t>Вероятность и статистика</t>
  </si>
  <si>
    <t>Решение физических задач</t>
  </si>
  <si>
    <t>Основы семейного воспитания</t>
  </si>
  <si>
    <t>Трудные случаи орфографии и пунктуации</t>
  </si>
  <si>
    <t>Избранные вопросы математики</t>
  </si>
  <si>
    <t>Трудные вопросы обществознания</t>
  </si>
  <si>
    <t>Искусство. Основы инфографики</t>
  </si>
  <si>
    <t>Введение в Новейшую историю России</t>
  </si>
  <si>
    <t>Экономика и право</t>
  </si>
  <si>
    <t>Информационная безопасность</t>
  </si>
  <si>
    <t xml:space="preserve">
Экологическая культура, грамотность, безопасность
</t>
  </si>
  <si>
    <t xml:space="preserve">
Основы финансовой грамостности. Финансовая культура.
</t>
  </si>
  <si>
    <t xml:space="preserve">ОБЩЕЕ число  уч-ся  на начало 2 четверти
 </t>
  </si>
  <si>
    <t xml:space="preserve">                                                      МОУ ИРМО "Усть-Кудинская СОШ"                                                                                                </t>
  </si>
  <si>
    <t>МОУ ИРМО "Усть-Кудинская СОШ" отчет за 2 четв 2023-24 учебного года</t>
  </si>
  <si>
    <t>ФИО  учащихся, не аттестованных или неудовлетворительно аттестованных  во  III четверти 2023-2024 уч.г.</t>
  </si>
  <si>
    <r>
      <t xml:space="preserve">Выполнение учебного плана МОУ ИРМО "Усть-Кудинкая СОШ" по итогам III четверти  в 20232024 уч.года
</t>
    </r>
    <r>
      <rPr>
        <b/>
        <sz val="12"/>
        <color rgb="FFFF0000"/>
        <rFont val="Arial Cyr"/>
        <charset val="204"/>
      </rPr>
      <t xml:space="preserve"> </t>
    </r>
  </si>
  <si>
    <t>5/4</t>
  </si>
  <si>
    <t>1. План работы с низкомотивированными учениками                                     2.План ликвидации пробелов и задолженности.                                                       3. Тренинг педагога-психолога     4. Обращение в опеку</t>
  </si>
  <si>
    <t>III четверть 2023-24 уч.года</t>
  </si>
  <si>
    <t>Количество учащихся, имеющих одну "3" по итогам III четверти 2023-2024</t>
  </si>
  <si>
    <r>
      <t xml:space="preserve">по результатм обучения </t>
    </r>
    <r>
      <rPr>
        <b/>
        <u/>
        <sz val="14"/>
        <rFont val="Times New Roman"/>
        <family val="1"/>
        <charset val="204"/>
      </rPr>
      <t>ОБЩЕОБРАЗОВАТЕЛЬНЫХ</t>
    </r>
    <r>
      <rPr>
        <b/>
        <sz val="14"/>
        <rFont val="Times New Roman"/>
        <family val="1"/>
        <charset val="204"/>
      </rPr>
      <t xml:space="preserve"> классов за III четверть 2023-2024</t>
    </r>
  </si>
  <si>
    <t>на конец III четверти 2023-2024 уч.года</t>
  </si>
  <si>
    <r>
      <t xml:space="preserve">по результатм обучения </t>
    </r>
    <r>
      <rPr>
        <b/>
        <sz val="22"/>
        <color rgb="FFFF0000"/>
        <rFont val="Times New Roman"/>
        <family val="1"/>
        <charset val="204"/>
      </rPr>
      <t>классов</t>
    </r>
    <r>
      <rPr>
        <b/>
        <sz val="22"/>
        <rFont val="Times New Roman"/>
        <family val="1"/>
        <charset val="204"/>
      </rPr>
      <t xml:space="preserve"> для ОВЗ </t>
    </r>
    <r>
      <rPr>
        <b/>
        <sz val="22"/>
        <color rgb="FFFF0000"/>
        <rFont val="Times New Roman"/>
        <family val="1"/>
        <charset val="204"/>
      </rPr>
      <t xml:space="preserve">УУО </t>
    </r>
    <r>
      <rPr>
        <b/>
        <sz val="22"/>
        <rFont val="Times New Roman"/>
        <family val="1"/>
        <charset val="204"/>
      </rPr>
      <t xml:space="preserve"> за III четверть 2023-2024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</si>
</sst>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20"/>
      <name val="Times New Roman"/>
      <family val="1"/>
      <charset val="204"/>
    </font>
    <font>
      <b/>
      <sz val="26"/>
      <color rgb="FFFF0000"/>
      <name val="Times New Roman"/>
      <family val="1"/>
      <charset val="204"/>
    </font>
    <font>
      <b/>
      <sz val="12"/>
      <name val="Arial Cyr"/>
      <charset val="204"/>
    </font>
    <font>
      <sz val="8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6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12"/>
      <color rgb="FFFF0000"/>
      <name val="Arial Cyr"/>
      <charset val="204"/>
    </font>
    <font>
      <b/>
      <sz val="11"/>
      <name val="Arial Cyr"/>
      <charset val="204"/>
    </font>
    <font>
      <sz val="14"/>
      <name val="Arial Cyr"/>
      <charset val="204"/>
    </font>
    <font>
      <b/>
      <sz val="11"/>
      <color rgb="FFFF0000"/>
      <name val="Arial Cyr"/>
      <charset val="204"/>
    </font>
    <font>
      <sz val="12"/>
      <name val="Times New Roman"/>
      <family val="1"/>
    </font>
    <font>
      <b/>
      <sz val="14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b/>
      <u/>
      <sz val="14"/>
      <color rgb="FFFF0000"/>
      <name val="Arial Cyr"/>
      <charset val="204"/>
    </font>
    <font>
      <b/>
      <sz val="14"/>
      <color rgb="FFFF0000"/>
      <name val="Arial Cyr"/>
      <charset val="204"/>
    </font>
    <font>
      <b/>
      <sz val="20"/>
      <name val="Arial Cyr"/>
      <charset val="204"/>
    </font>
    <font>
      <b/>
      <u/>
      <sz val="12"/>
      <name val="Arial Cyr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12"/>
      <name val="Arial Cyr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sz val="18"/>
      <name val="Arial Cyr"/>
      <charset val="204"/>
    </font>
    <font>
      <b/>
      <sz val="18"/>
      <color theme="1"/>
      <name val="Calibri"/>
      <family val="2"/>
      <charset val="204"/>
      <scheme val="minor"/>
    </font>
    <font>
      <b/>
      <sz val="26"/>
      <name val="Times New Roman"/>
      <family val="1"/>
      <charset val="204"/>
    </font>
    <font>
      <sz val="22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24"/>
      <color rgb="FFFF0000"/>
      <name val="Times New Roman"/>
      <family val="1"/>
      <charset val="204"/>
    </font>
    <font>
      <sz val="16"/>
      <color rgb="FFFF0000"/>
      <name val="Arial Cyr"/>
      <charset val="204"/>
    </font>
    <font>
      <sz val="14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43" fillId="0" borderId="0"/>
    <xf numFmtId="0" fontId="44" fillId="0" borderId="0"/>
  </cellStyleXfs>
  <cellXfs count="1218">
    <xf numFmtId="0" fontId="0" fillId="0" borderId="0" xfId="0"/>
    <xf numFmtId="0" fontId="6" fillId="0" borderId="0" xfId="1" applyFont="1"/>
    <xf numFmtId="0" fontId="9" fillId="0" borderId="0" xfId="1" applyFont="1" applyAlignment="1">
      <alignment vertical="center"/>
    </xf>
    <xf numFmtId="0" fontId="8" fillId="0" borderId="0" xfId="1" applyFont="1"/>
    <xf numFmtId="0" fontId="9" fillId="0" borderId="0" xfId="1" applyFont="1"/>
    <xf numFmtId="0" fontId="11" fillId="3" borderId="36" xfId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2" fillId="7" borderId="52" xfId="1" applyFont="1" applyFill="1" applyBorder="1" applyAlignment="1">
      <alignment horizontal="center" textRotation="90" wrapText="1"/>
    </xf>
    <xf numFmtId="0" fontId="12" fillId="7" borderId="31" xfId="1" applyFont="1" applyFill="1" applyBorder="1" applyAlignment="1">
      <alignment horizontal="center" textRotation="90" wrapText="1"/>
    </xf>
    <xf numFmtId="0" fontId="3" fillId="0" borderId="37" xfId="1" applyFont="1" applyBorder="1" applyAlignment="1">
      <alignment horizontal="center" vertical="top" wrapText="1"/>
    </xf>
    <xf numFmtId="0" fontId="3" fillId="0" borderId="40" xfId="1" applyFont="1" applyBorder="1" applyAlignment="1">
      <alignment horizontal="center" vertical="top" wrapText="1"/>
    </xf>
    <xf numFmtId="0" fontId="3" fillId="0" borderId="41" xfId="1" applyFont="1" applyBorder="1" applyAlignment="1">
      <alignment horizontal="center" vertical="top" wrapText="1"/>
    </xf>
    <xf numFmtId="0" fontId="3" fillId="0" borderId="36" xfId="1" applyFont="1" applyBorder="1" applyAlignment="1">
      <alignment horizontal="center" vertical="top" wrapText="1"/>
    </xf>
    <xf numFmtId="0" fontId="3" fillId="0" borderId="51" xfId="1" applyFont="1" applyBorder="1" applyAlignment="1">
      <alignment horizontal="center" vertical="top" wrapText="1"/>
    </xf>
    <xf numFmtId="0" fontId="12" fillId="3" borderId="53" xfId="1" applyFont="1" applyFill="1" applyBorder="1" applyAlignment="1">
      <alignment horizontal="center" wrapText="1"/>
    </xf>
    <xf numFmtId="0" fontId="11" fillId="7" borderId="53" xfId="1" applyFont="1" applyFill="1" applyBorder="1" applyAlignment="1">
      <alignment horizontal="center" wrapText="1"/>
    </xf>
    <xf numFmtId="0" fontId="11" fillId="14" borderId="21" xfId="1" applyFont="1" applyFill="1" applyBorder="1" applyAlignment="1" applyProtection="1">
      <alignment horizontal="center" vertical="center" wrapText="1"/>
      <protection locked="0"/>
    </xf>
    <xf numFmtId="0" fontId="11" fillId="6" borderId="21" xfId="1" applyFont="1" applyFill="1" applyBorder="1" applyAlignment="1" applyProtection="1">
      <alignment horizontal="center" vertical="center" wrapText="1"/>
      <protection locked="0"/>
    </xf>
    <xf numFmtId="0" fontId="11" fillId="5" borderId="21" xfId="1" applyFont="1" applyFill="1" applyBorder="1" applyAlignment="1" applyProtection="1">
      <alignment horizontal="center" vertical="center" wrapText="1"/>
      <protection locked="0"/>
    </xf>
    <xf numFmtId="0" fontId="11" fillId="15" borderId="21" xfId="1" applyFont="1" applyFill="1" applyBorder="1" applyAlignment="1" applyProtection="1">
      <alignment horizontal="center" vertical="center" wrapText="1"/>
      <protection locked="0"/>
    </xf>
    <xf numFmtId="0" fontId="12" fillId="16" borderId="21" xfId="1" applyFont="1" applyFill="1" applyBorder="1" applyAlignment="1" applyProtection="1">
      <alignment horizontal="center" vertical="center" wrapText="1"/>
      <protection locked="0"/>
    </xf>
    <xf numFmtId="0" fontId="12" fillId="4" borderId="21" xfId="1" applyFont="1" applyFill="1" applyBorder="1" applyAlignment="1" applyProtection="1">
      <alignment horizontal="center" vertical="center" wrapText="1"/>
      <protection locked="0"/>
    </xf>
    <xf numFmtId="0" fontId="11" fillId="3" borderId="37" xfId="1" applyFont="1" applyFill="1" applyBorder="1" applyAlignment="1">
      <alignment horizontal="center" vertical="top" wrapText="1"/>
    </xf>
    <xf numFmtId="0" fontId="11" fillId="3" borderId="51" xfId="1" applyFont="1" applyFill="1" applyBorder="1" applyAlignment="1">
      <alignment horizontal="center" vertical="top" wrapText="1"/>
    </xf>
    <xf numFmtId="0" fontId="12" fillId="3" borderId="51" xfId="1" applyFont="1" applyFill="1" applyBorder="1" applyAlignment="1">
      <alignment horizontal="center" wrapText="1"/>
    </xf>
    <xf numFmtId="0" fontId="11" fillId="7" borderId="51" xfId="1" applyFont="1" applyFill="1" applyBorder="1" applyAlignment="1">
      <alignment horizontal="center" wrapText="1"/>
    </xf>
    <xf numFmtId="0" fontId="11" fillId="2" borderId="37" xfId="1" applyFont="1" applyFill="1" applyBorder="1" applyAlignment="1">
      <alignment horizontal="center" vertical="center" wrapText="1"/>
    </xf>
    <xf numFmtId="0" fontId="11" fillId="13" borderId="40" xfId="1" applyFont="1" applyFill="1" applyBorder="1" applyAlignment="1">
      <alignment horizontal="center" vertical="center" wrapText="1"/>
    </xf>
    <xf numFmtId="0" fontId="11" fillId="14" borderId="39" xfId="1" applyFont="1" applyFill="1" applyBorder="1" applyAlignment="1">
      <alignment horizontal="center" vertical="center" wrapText="1"/>
    </xf>
    <xf numFmtId="0" fontId="11" fillId="14" borderId="40" xfId="1" applyFont="1" applyFill="1" applyBorder="1" applyAlignment="1">
      <alignment horizontal="center" vertical="center" wrapText="1"/>
    </xf>
    <xf numFmtId="0" fontId="11" fillId="14" borderId="37" xfId="1" applyFont="1" applyFill="1" applyBorder="1" applyAlignment="1">
      <alignment horizontal="center" vertical="center" wrapText="1"/>
    </xf>
    <xf numFmtId="0" fontId="11" fillId="14" borderId="38" xfId="1" applyFont="1" applyFill="1" applyBorder="1" applyAlignment="1">
      <alignment horizontal="center" vertical="center" wrapText="1"/>
    </xf>
    <xf numFmtId="0" fontId="11" fillId="8" borderId="39" xfId="1" applyFont="1" applyFill="1" applyBorder="1" applyAlignment="1">
      <alignment horizontal="center" vertical="center" wrapText="1"/>
    </xf>
    <xf numFmtId="0" fontId="11" fillId="8" borderId="40" xfId="1" applyFont="1" applyFill="1" applyBorder="1" applyAlignment="1">
      <alignment horizontal="center" vertical="center" wrapText="1"/>
    </xf>
    <xf numFmtId="0" fontId="11" fillId="5" borderId="37" xfId="1" applyFont="1" applyFill="1" applyBorder="1" applyAlignment="1">
      <alignment horizontal="center" vertical="center" wrapText="1"/>
    </xf>
    <xf numFmtId="0" fontId="11" fillId="5" borderId="40" xfId="1" applyFont="1" applyFill="1" applyBorder="1" applyAlignment="1">
      <alignment horizontal="center" vertical="center" wrapText="1"/>
    </xf>
    <xf numFmtId="0" fontId="11" fillId="5" borderId="38" xfId="1" applyFont="1" applyFill="1" applyBorder="1" applyAlignment="1">
      <alignment horizontal="center" vertical="center" wrapText="1"/>
    </xf>
    <xf numFmtId="0" fontId="11" fillId="15" borderId="39" xfId="1" applyFont="1" applyFill="1" applyBorder="1" applyAlignment="1">
      <alignment horizontal="center" vertical="center" wrapText="1"/>
    </xf>
    <xf numFmtId="0" fontId="11" fillId="15" borderId="40" xfId="1" applyFont="1" applyFill="1" applyBorder="1" applyAlignment="1">
      <alignment horizontal="center" vertical="center" wrapText="1"/>
    </xf>
    <xf numFmtId="0" fontId="11" fillId="15" borderId="36" xfId="1" applyFont="1" applyFill="1" applyBorder="1" applyAlignment="1">
      <alignment horizontal="center" vertical="center" wrapText="1"/>
    </xf>
    <xf numFmtId="0" fontId="12" fillId="16" borderId="36" xfId="1" applyFont="1" applyFill="1" applyBorder="1" applyAlignment="1">
      <alignment horizontal="center" vertical="center" wrapText="1"/>
    </xf>
    <xf numFmtId="0" fontId="12" fillId="16" borderId="40" xfId="1" applyFont="1" applyFill="1" applyBorder="1" applyAlignment="1">
      <alignment horizontal="center" vertical="center" wrapText="1"/>
    </xf>
    <xf numFmtId="0" fontId="12" fillId="16" borderId="41" xfId="1" applyFont="1" applyFill="1" applyBorder="1" applyAlignment="1">
      <alignment horizontal="center" vertical="center" wrapText="1"/>
    </xf>
    <xf numFmtId="0" fontId="12" fillId="4" borderId="37" xfId="1" applyFont="1" applyFill="1" applyBorder="1" applyAlignment="1">
      <alignment horizontal="center" vertical="center" wrapText="1"/>
    </xf>
    <xf numFmtId="0" fontId="12" fillId="4" borderId="40" xfId="1" applyFont="1" applyFill="1" applyBorder="1" applyAlignment="1">
      <alignment horizontal="center" vertical="center" wrapText="1"/>
    </xf>
    <xf numFmtId="0" fontId="12" fillId="4" borderId="38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11" fillId="3" borderId="36" xfId="1" applyFont="1" applyFill="1" applyBorder="1" applyAlignment="1">
      <alignment horizontal="center" vertical="center"/>
    </xf>
    <xf numFmtId="0" fontId="12" fillId="3" borderId="51" xfId="1" applyFont="1" applyFill="1" applyBorder="1" applyAlignment="1">
      <alignment horizontal="center"/>
    </xf>
    <xf numFmtId="0" fontId="11" fillId="7" borderId="51" xfId="1" applyFont="1" applyFill="1" applyBorder="1" applyAlignment="1">
      <alignment horizontal="center"/>
    </xf>
    <xf numFmtId="0" fontId="11" fillId="2" borderId="37" xfId="1" applyFont="1" applyFill="1" applyBorder="1" applyAlignment="1">
      <alignment horizontal="center" vertical="center"/>
    </xf>
    <xf numFmtId="0" fontId="11" fillId="13" borderId="40" xfId="1" applyFont="1" applyFill="1" applyBorder="1" applyAlignment="1">
      <alignment horizontal="center" vertical="center"/>
    </xf>
    <xf numFmtId="0" fontId="11" fillId="14" borderId="39" xfId="1" applyFont="1" applyFill="1" applyBorder="1" applyAlignment="1">
      <alignment horizontal="center" vertical="center"/>
    </xf>
    <xf numFmtId="0" fontId="11" fillId="14" borderId="40" xfId="1" applyFont="1" applyFill="1" applyBorder="1" applyAlignment="1">
      <alignment horizontal="center" vertical="center"/>
    </xf>
    <xf numFmtId="0" fontId="11" fillId="14" borderId="37" xfId="1" applyFont="1" applyFill="1" applyBorder="1" applyAlignment="1">
      <alignment horizontal="center" vertical="center"/>
    </xf>
    <xf numFmtId="0" fontId="11" fillId="8" borderId="39" xfId="1" applyFont="1" applyFill="1" applyBorder="1" applyAlignment="1">
      <alignment horizontal="center" vertical="center"/>
    </xf>
    <xf numFmtId="0" fontId="11" fillId="8" borderId="40" xfId="1" applyFont="1" applyFill="1" applyBorder="1" applyAlignment="1">
      <alignment horizontal="center" vertical="center"/>
    </xf>
    <xf numFmtId="0" fontId="11" fillId="5" borderId="37" xfId="1" applyFont="1" applyFill="1" applyBorder="1" applyAlignment="1">
      <alignment horizontal="center" vertical="center"/>
    </xf>
    <xf numFmtId="0" fontId="11" fillId="5" borderId="40" xfId="1" applyFont="1" applyFill="1" applyBorder="1" applyAlignment="1">
      <alignment horizontal="center" vertical="center"/>
    </xf>
    <xf numFmtId="0" fontId="11" fillId="5" borderId="38" xfId="1" applyFont="1" applyFill="1" applyBorder="1" applyAlignment="1">
      <alignment horizontal="center" vertical="center"/>
    </xf>
    <xf numFmtId="0" fontId="11" fillId="15" borderId="39" xfId="1" applyFont="1" applyFill="1" applyBorder="1" applyAlignment="1">
      <alignment horizontal="center" vertical="center"/>
    </xf>
    <xf numFmtId="0" fontId="11" fillId="15" borderId="40" xfId="1" applyFont="1" applyFill="1" applyBorder="1" applyAlignment="1">
      <alignment horizontal="center" vertical="center"/>
    </xf>
    <xf numFmtId="0" fontId="11" fillId="15" borderId="36" xfId="1" applyFont="1" applyFill="1" applyBorder="1" applyAlignment="1">
      <alignment horizontal="center" vertical="center"/>
    </xf>
    <xf numFmtId="0" fontId="12" fillId="16" borderId="36" xfId="1" applyFont="1" applyFill="1" applyBorder="1" applyAlignment="1">
      <alignment horizontal="center" vertical="center"/>
    </xf>
    <xf numFmtId="0" fontId="12" fillId="16" borderId="40" xfId="1" applyFont="1" applyFill="1" applyBorder="1" applyAlignment="1">
      <alignment horizontal="center" vertical="center"/>
    </xf>
    <xf numFmtId="0" fontId="12" fillId="16" borderId="41" xfId="1" applyFont="1" applyFill="1" applyBorder="1" applyAlignment="1">
      <alignment horizontal="center" vertical="center"/>
    </xf>
    <xf numFmtId="0" fontId="12" fillId="4" borderId="37" xfId="1" applyFont="1" applyFill="1" applyBorder="1" applyAlignment="1">
      <alignment horizontal="center" vertical="center"/>
    </xf>
    <xf numFmtId="0" fontId="12" fillId="4" borderId="40" xfId="1" applyFont="1" applyFill="1" applyBorder="1" applyAlignment="1">
      <alignment horizontal="center" vertical="center"/>
    </xf>
    <xf numFmtId="0" fontId="12" fillId="4" borderId="38" xfId="1" applyFont="1" applyFill="1" applyBorder="1" applyAlignment="1">
      <alignment horizontal="center" vertical="center"/>
    </xf>
    <xf numFmtId="0" fontId="11" fillId="3" borderId="51" xfId="1" applyFont="1" applyFill="1" applyBorder="1" applyAlignment="1">
      <alignment horizontal="center" vertical="center" wrapText="1"/>
    </xf>
    <xf numFmtId="0" fontId="11" fillId="3" borderId="37" xfId="1" applyFont="1" applyFill="1" applyBorder="1" applyAlignment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 wrapText="1"/>
      <protection locked="0"/>
    </xf>
    <xf numFmtId="0" fontId="12" fillId="3" borderId="51" xfId="1" applyFont="1" applyFill="1" applyBorder="1" applyAlignment="1" applyProtection="1">
      <alignment horizontal="center" vertical="center" wrapText="1"/>
      <protection locked="0"/>
    </xf>
    <xf numFmtId="0" fontId="11" fillId="7" borderId="51" xfId="1" applyFont="1" applyFill="1" applyBorder="1" applyAlignment="1" applyProtection="1">
      <alignment horizontal="center" vertical="center" wrapText="1"/>
      <protection locked="0"/>
    </xf>
    <xf numFmtId="0" fontId="11" fillId="2" borderId="37" xfId="1" applyFont="1" applyFill="1" applyBorder="1" applyAlignment="1" applyProtection="1">
      <alignment horizontal="center" vertical="center" wrapText="1"/>
      <protection locked="0"/>
    </xf>
    <xf numFmtId="0" fontId="11" fillId="13" borderId="40" xfId="1" applyFont="1" applyFill="1" applyBorder="1" applyAlignment="1" applyProtection="1">
      <alignment horizontal="center" vertical="center" wrapText="1"/>
      <protection locked="0"/>
    </xf>
    <xf numFmtId="0" fontId="11" fillId="6" borderId="36" xfId="1" applyFont="1" applyFill="1" applyBorder="1" applyAlignment="1" applyProtection="1">
      <alignment horizontal="center" vertical="center" wrapText="1"/>
      <protection locked="0"/>
    </xf>
    <xf numFmtId="0" fontId="11" fillId="8" borderId="39" xfId="1" applyFont="1" applyFill="1" applyBorder="1" applyAlignment="1" applyProtection="1">
      <alignment horizontal="center" vertical="center" wrapText="1"/>
      <protection locked="0"/>
    </xf>
    <xf numFmtId="0" fontId="11" fillId="5" borderId="39" xfId="1" applyFont="1" applyFill="1" applyBorder="1" applyAlignment="1" applyProtection="1">
      <alignment horizontal="center" vertical="center" wrapText="1"/>
      <protection locked="0"/>
    </xf>
    <xf numFmtId="0" fontId="11" fillId="5" borderId="36" xfId="1" applyFont="1" applyFill="1" applyBorder="1" applyAlignment="1" applyProtection="1">
      <alignment horizontal="center" vertical="center" wrapText="1"/>
      <protection locked="0"/>
    </xf>
    <xf numFmtId="0" fontId="11" fillId="5" borderId="37" xfId="1" applyFont="1" applyFill="1" applyBorder="1" applyAlignment="1" applyProtection="1">
      <alignment horizontal="center" vertical="center" wrapText="1"/>
      <protection locked="0"/>
    </xf>
    <xf numFmtId="0" fontId="11" fillId="5" borderId="42" xfId="1" applyFont="1" applyFill="1" applyBorder="1" applyAlignment="1" applyProtection="1">
      <alignment horizontal="center" vertical="center" wrapText="1"/>
      <protection locked="0"/>
    </xf>
    <xf numFmtId="0" fontId="11" fillId="15" borderId="39" xfId="1" applyFont="1" applyFill="1" applyBorder="1" applyAlignment="1" applyProtection="1">
      <alignment horizontal="center" vertical="center" wrapText="1"/>
      <protection locked="0"/>
    </xf>
    <xf numFmtId="0" fontId="11" fillId="15" borderId="36" xfId="1" applyFont="1" applyFill="1" applyBorder="1" applyAlignment="1" applyProtection="1">
      <alignment horizontal="center" vertical="center" wrapText="1"/>
      <protection locked="0"/>
    </xf>
    <xf numFmtId="0" fontId="12" fillId="16" borderId="36" xfId="1" applyFont="1" applyFill="1" applyBorder="1" applyAlignment="1" applyProtection="1">
      <alignment horizontal="center" vertical="center" wrapText="1"/>
      <protection locked="0"/>
    </xf>
    <xf numFmtId="0" fontId="12" fillId="16" borderId="39" xfId="1" applyFont="1" applyFill="1" applyBorder="1" applyAlignment="1" applyProtection="1">
      <alignment horizontal="center" vertical="center" wrapText="1"/>
      <protection locked="0"/>
    </xf>
    <xf numFmtId="0" fontId="12" fillId="16" borderId="50" xfId="1" applyFont="1" applyFill="1" applyBorder="1" applyAlignment="1" applyProtection="1">
      <alignment horizontal="center" vertical="center" wrapText="1"/>
      <protection locked="0"/>
    </xf>
    <xf numFmtId="0" fontId="12" fillId="4" borderId="37" xfId="1" applyFont="1" applyFill="1" applyBorder="1" applyAlignment="1" applyProtection="1">
      <alignment horizontal="center" vertical="center" wrapText="1"/>
      <protection locked="0"/>
    </xf>
    <xf numFmtId="0" fontId="12" fillId="4" borderId="39" xfId="1" applyFont="1" applyFill="1" applyBorder="1" applyAlignment="1" applyProtection="1">
      <alignment horizontal="center" vertical="center" wrapText="1"/>
      <protection locked="0"/>
    </xf>
    <xf numFmtId="0" fontId="12" fillId="4" borderId="4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Alignment="1">
      <alignment vertical="center"/>
    </xf>
    <xf numFmtId="0" fontId="14" fillId="3" borderId="34" xfId="1" applyFont="1" applyFill="1" applyBorder="1" applyAlignment="1">
      <alignment horizontal="center" vertical="center" wrapText="1"/>
    </xf>
    <xf numFmtId="0" fontId="14" fillId="3" borderId="33" xfId="1" applyFont="1" applyFill="1" applyBorder="1" applyAlignment="1">
      <alignment horizontal="center" vertical="center" wrapText="1"/>
    </xf>
    <xf numFmtId="0" fontId="14" fillId="3" borderId="44" xfId="1" applyFont="1" applyFill="1" applyBorder="1" applyAlignment="1">
      <alignment horizontal="center" vertical="center" wrapText="1"/>
    </xf>
    <xf numFmtId="0" fontId="15" fillId="3" borderId="51" xfId="1" applyFont="1" applyFill="1" applyBorder="1" applyAlignment="1">
      <alignment horizontal="center" vertical="center" wrapText="1"/>
    </xf>
    <xf numFmtId="0" fontId="14" fillId="7" borderId="51" xfId="1" applyFont="1" applyFill="1" applyBorder="1" applyAlignment="1">
      <alignment horizontal="center" vertical="center" wrapText="1"/>
    </xf>
    <xf numFmtId="0" fontId="14" fillId="2" borderId="34" xfId="1" applyFont="1" applyFill="1" applyBorder="1" applyAlignment="1">
      <alignment horizontal="center" vertical="center" wrapText="1"/>
    </xf>
    <xf numFmtId="0" fontId="14" fillId="2" borderId="56" xfId="1" applyFont="1" applyFill="1" applyBorder="1" applyAlignment="1">
      <alignment horizontal="center" vertical="center" wrapText="1"/>
    </xf>
    <xf numFmtId="0" fontId="14" fillId="18" borderId="33" xfId="1" applyFont="1" applyFill="1" applyBorder="1" applyAlignment="1">
      <alignment horizontal="center" vertical="center" wrapText="1"/>
    </xf>
    <xf numFmtId="0" fontId="14" fillId="18" borderId="44" xfId="1" applyFont="1" applyFill="1" applyBorder="1" applyAlignment="1">
      <alignment horizontal="center" vertical="center" wrapText="1"/>
    </xf>
    <xf numFmtId="0" fontId="14" fillId="18" borderId="55" xfId="1" applyFont="1" applyFill="1" applyBorder="1" applyAlignment="1">
      <alignment horizontal="center" vertical="center" wrapText="1"/>
    </xf>
    <xf numFmtId="0" fontId="14" fillId="9" borderId="33" xfId="1" applyFont="1" applyFill="1" applyBorder="1" applyAlignment="1">
      <alignment horizontal="center" vertical="center" wrapText="1"/>
    </xf>
    <xf numFmtId="0" fontId="14" fillId="9" borderId="44" xfId="1" applyFont="1" applyFill="1" applyBorder="1" applyAlignment="1">
      <alignment horizontal="center" vertical="center" wrapText="1"/>
    </xf>
    <xf numFmtId="0" fontId="14" fillId="19" borderId="55" xfId="1" applyFont="1" applyFill="1" applyBorder="1" applyAlignment="1">
      <alignment horizontal="center" vertical="center" wrapText="1"/>
    </xf>
    <xf numFmtId="0" fontId="14" fillId="19" borderId="33" xfId="1" applyFont="1" applyFill="1" applyBorder="1" applyAlignment="1">
      <alignment horizontal="center" vertical="center" wrapText="1"/>
    </xf>
    <xf numFmtId="0" fontId="14" fillId="19" borderId="44" xfId="1" applyFont="1" applyFill="1" applyBorder="1" applyAlignment="1">
      <alignment horizontal="center" vertical="center" wrapText="1"/>
    </xf>
    <xf numFmtId="0" fontId="15" fillId="16" borderId="44" xfId="1" applyFont="1" applyFill="1" applyBorder="1" applyAlignment="1">
      <alignment horizontal="center" vertical="center" wrapText="1"/>
    </xf>
    <xf numFmtId="0" fontId="15" fillId="16" borderId="55" xfId="1" applyFont="1" applyFill="1" applyBorder="1" applyAlignment="1">
      <alignment horizontal="center" vertical="center" wrapText="1"/>
    </xf>
    <xf numFmtId="0" fontId="15" fillId="16" borderId="33" xfId="1" applyFont="1" applyFill="1" applyBorder="1" applyAlignment="1">
      <alignment horizontal="center" vertical="center" wrapText="1"/>
    </xf>
    <xf numFmtId="0" fontId="15" fillId="4" borderId="44" xfId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20" fillId="0" borderId="0" xfId="1" applyFont="1"/>
    <xf numFmtId="0" fontId="10" fillId="0" borderId="0" xfId="1" applyFont="1"/>
    <xf numFmtId="0" fontId="9" fillId="0" borderId="22" xfId="1" applyFont="1" applyBorder="1" applyAlignment="1">
      <alignment horizontal="center" vertical="top" wrapText="1"/>
    </xf>
    <xf numFmtId="0" fontId="9" fillId="16" borderId="22" xfId="1" applyFont="1" applyFill="1" applyBorder="1" applyAlignment="1" applyProtection="1">
      <alignment horizontal="center" vertical="center" wrapText="1"/>
      <protection locked="0"/>
    </xf>
    <xf numFmtId="0" fontId="9" fillId="16" borderId="19" xfId="1" applyFont="1" applyFill="1" applyBorder="1" applyAlignment="1" applyProtection="1">
      <alignment horizontal="center" vertical="center" wrapText="1"/>
      <protection locked="0"/>
    </xf>
    <xf numFmtId="0" fontId="11" fillId="3" borderId="21" xfId="1" applyFont="1" applyFill="1" applyBorder="1" applyAlignment="1">
      <alignment vertical="center" wrapText="1"/>
    </xf>
    <xf numFmtId="0" fontId="9" fillId="20" borderId="53" xfId="1" applyFont="1" applyFill="1" applyBorder="1" applyAlignment="1" applyProtection="1">
      <alignment horizontal="center" wrapText="1"/>
      <protection locked="0"/>
    </xf>
    <xf numFmtId="0" fontId="9" fillId="20" borderId="21" xfId="1" applyFont="1" applyFill="1" applyBorder="1" applyAlignment="1" applyProtection="1">
      <alignment horizontal="center" vertical="center" wrapText="1"/>
      <protection locked="0"/>
    </xf>
    <xf numFmtId="0" fontId="9" fillId="16" borderId="20" xfId="1" applyFont="1" applyFill="1" applyBorder="1" applyAlignment="1" applyProtection="1">
      <alignment horizontal="center" vertical="center" wrapText="1"/>
      <protection locked="0"/>
    </xf>
    <xf numFmtId="164" fontId="11" fillId="3" borderId="21" xfId="1" applyNumberFormat="1" applyFont="1" applyFill="1" applyBorder="1" applyAlignment="1">
      <alignment vertical="center" wrapText="1"/>
    </xf>
    <xf numFmtId="0" fontId="9" fillId="16" borderId="46" xfId="1" applyFont="1" applyFill="1" applyBorder="1" applyAlignment="1" applyProtection="1">
      <alignment horizontal="center" vertical="center" wrapText="1"/>
      <protection locked="0"/>
    </xf>
    <xf numFmtId="0" fontId="9" fillId="16" borderId="54" xfId="1" applyFont="1" applyFill="1" applyBorder="1" applyAlignment="1" applyProtection="1">
      <alignment horizontal="center" vertical="center" wrapText="1"/>
      <protection locked="0"/>
    </xf>
    <xf numFmtId="0" fontId="9" fillId="0" borderId="13" xfId="1" applyFont="1" applyBorder="1" applyAlignment="1">
      <alignment horizontal="center" vertical="top" wrapText="1"/>
    </xf>
    <xf numFmtId="0" fontId="9" fillId="16" borderId="13" xfId="1" applyFont="1" applyFill="1" applyBorder="1" applyAlignment="1" applyProtection="1">
      <alignment horizontal="center" vertical="center" wrapText="1"/>
      <protection locked="0"/>
    </xf>
    <xf numFmtId="0" fontId="9" fillId="16" borderId="1" xfId="1" applyFont="1" applyFill="1" applyBorder="1" applyAlignment="1" applyProtection="1">
      <alignment horizontal="center" vertical="center" wrapText="1"/>
      <protection locked="0"/>
    </xf>
    <xf numFmtId="0" fontId="11" fillId="3" borderId="12" xfId="1" applyFont="1" applyFill="1" applyBorder="1" applyAlignment="1">
      <alignment vertical="center" wrapText="1"/>
    </xf>
    <xf numFmtId="0" fontId="9" fillId="16" borderId="15" xfId="1" applyFont="1" applyFill="1" applyBorder="1" applyAlignment="1" applyProtection="1">
      <alignment horizontal="center" vertical="center" wrapText="1"/>
      <protection locked="0"/>
    </xf>
    <xf numFmtId="0" fontId="11" fillId="3" borderId="10" xfId="1" applyFont="1" applyFill="1" applyBorder="1" applyAlignment="1">
      <alignment horizontal="center" wrapText="1"/>
    </xf>
    <xf numFmtId="164" fontId="11" fillId="3" borderId="12" xfId="1" applyNumberFormat="1" applyFont="1" applyFill="1" applyBorder="1" applyAlignment="1">
      <alignment horizontal="center" vertical="center" wrapText="1"/>
    </xf>
    <xf numFmtId="0" fontId="9" fillId="16" borderId="11" xfId="1" applyFont="1" applyFill="1" applyBorder="1" applyAlignment="1" applyProtection="1">
      <alignment horizontal="center" vertical="center" wrapText="1"/>
      <protection locked="0"/>
    </xf>
    <xf numFmtId="0" fontId="11" fillId="3" borderId="1" xfId="1" applyFont="1" applyFill="1" applyBorder="1" applyAlignment="1">
      <alignment vertical="center" wrapText="1"/>
    </xf>
    <xf numFmtId="0" fontId="9" fillId="16" borderId="72" xfId="1" applyFont="1" applyFill="1" applyBorder="1" applyAlignment="1" applyProtection="1">
      <alignment horizontal="center" vertical="center" wrapText="1"/>
      <protection locked="0"/>
    </xf>
    <xf numFmtId="1" fontId="9" fillId="0" borderId="15" xfId="1" applyNumberFormat="1" applyFont="1" applyFill="1" applyBorder="1" applyAlignment="1">
      <alignment horizontal="center" vertical="center" wrapText="1"/>
    </xf>
    <xf numFmtId="1" fontId="9" fillId="0" borderId="1" xfId="1" applyNumberFormat="1" applyFont="1" applyFill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top" wrapText="1"/>
    </xf>
    <xf numFmtId="0" fontId="9" fillId="16" borderId="8" xfId="1" applyFont="1" applyFill="1" applyBorder="1" applyAlignment="1" applyProtection="1">
      <alignment horizontal="center" vertical="center" wrapText="1"/>
      <protection locked="0"/>
    </xf>
    <xf numFmtId="0" fontId="9" fillId="16" borderId="2" xfId="1" applyFont="1" applyFill="1" applyBorder="1" applyAlignment="1" applyProtection="1">
      <alignment horizontal="center" vertical="center" wrapText="1"/>
      <protection locked="0"/>
    </xf>
    <xf numFmtId="0" fontId="11" fillId="3" borderId="45" xfId="1" applyFont="1" applyFill="1" applyBorder="1" applyAlignment="1">
      <alignment vertical="center" wrapText="1"/>
    </xf>
    <xf numFmtId="0" fontId="9" fillId="16" borderId="7" xfId="1" applyFont="1" applyFill="1" applyBorder="1" applyAlignment="1" applyProtection="1">
      <alignment horizontal="center" vertical="center" wrapText="1"/>
      <protection locked="0"/>
    </xf>
    <xf numFmtId="0" fontId="11" fillId="3" borderId="48" xfId="1" applyFont="1" applyFill="1" applyBorder="1" applyAlignment="1">
      <alignment horizontal="center" wrapText="1"/>
    </xf>
    <xf numFmtId="164" fontId="11" fillId="3" borderId="45" xfId="1" applyNumberFormat="1" applyFont="1" applyFill="1" applyBorder="1" applyAlignment="1">
      <alignment horizontal="center" vertical="center" wrapText="1"/>
    </xf>
    <xf numFmtId="0" fontId="9" fillId="16" borderId="3" xfId="1" applyFont="1" applyFill="1" applyBorder="1" applyAlignment="1" applyProtection="1">
      <alignment horizontal="center" vertical="center" wrapText="1"/>
      <protection locked="0"/>
    </xf>
    <xf numFmtId="164" fontId="11" fillId="3" borderId="17" xfId="1" applyNumberFormat="1" applyFont="1" applyFill="1" applyBorder="1" applyAlignment="1">
      <alignment vertical="center" wrapText="1"/>
    </xf>
    <xf numFmtId="0" fontId="9" fillId="16" borderId="49" xfId="1" applyFont="1" applyFill="1" applyBorder="1" applyAlignment="1" applyProtection="1">
      <alignment horizontal="center" vertical="center" wrapText="1"/>
      <protection locked="0"/>
    </xf>
    <xf numFmtId="0" fontId="11" fillId="3" borderId="40" xfId="1" applyFont="1" applyFill="1" applyBorder="1" applyAlignment="1">
      <alignment vertical="center" wrapText="1"/>
    </xf>
    <xf numFmtId="0" fontId="11" fillId="3" borderId="41" xfId="1" applyFont="1" applyFill="1" applyBorder="1" applyAlignment="1">
      <alignment vertical="center" wrapText="1"/>
    </xf>
    <xf numFmtId="0" fontId="11" fillId="3" borderId="36" xfId="1" applyFont="1" applyFill="1" applyBorder="1" applyAlignment="1">
      <alignment vertical="center" wrapText="1"/>
    </xf>
    <xf numFmtId="164" fontId="11" fillId="3" borderId="36" xfId="1" applyNumberFormat="1" applyFont="1" applyFill="1" applyBorder="1" applyAlignment="1">
      <alignment horizontal="center" vertical="center" wrapText="1"/>
    </xf>
    <xf numFmtId="164" fontId="11" fillId="3" borderId="36" xfId="1" applyNumberFormat="1" applyFont="1" applyFill="1" applyBorder="1" applyAlignment="1">
      <alignment vertical="center" wrapText="1"/>
    </xf>
    <xf numFmtId="0" fontId="10" fillId="9" borderId="39" xfId="1" applyFont="1" applyFill="1" applyBorder="1" applyAlignment="1">
      <alignment vertical="center" wrapText="1"/>
    </xf>
    <xf numFmtId="0" fontId="10" fillId="9" borderId="40" xfId="1" applyFont="1" applyFill="1" applyBorder="1" applyAlignment="1">
      <alignment vertical="center" wrapText="1"/>
    </xf>
    <xf numFmtId="0" fontId="10" fillId="9" borderId="41" xfId="1" applyFont="1" applyFill="1" applyBorder="1" applyAlignment="1">
      <alignment vertical="center" wrapText="1"/>
    </xf>
    <xf numFmtId="164" fontId="10" fillId="9" borderId="36" xfId="1" applyNumberFormat="1" applyFont="1" applyFill="1" applyBorder="1" applyAlignment="1">
      <alignment horizontal="center" vertical="center" wrapText="1"/>
    </xf>
    <xf numFmtId="0" fontId="10" fillId="9" borderId="37" xfId="1" applyFont="1" applyFill="1" applyBorder="1" applyAlignment="1">
      <alignment vertical="center" wrapText="1"/>
    </xf>
    <xf numFmtId="0" fontId="22" fillId="0" borderId="0" xfId="1" applyFont="1" applyAlignment="1">
      <alignment vertical="center"/>
    </xf>
    <xf numFmtId="0" fontId="22" fillId="0" borderId="0" xfId="1" applyFont="1" applyAlignment="1">
      <alignment horizontal="center"/>
    </xf>
    <xf numFmtId="0" fontId="24" fillId="0" borderId="0" xfId="1" applyFont="1" applyAlignment="1"/>
    <xf numFmtId="0" fontId="22" fillId="0" borderId="0" xfId="1" applyFont="1"/>
    <xf numFmtId="0" fontId="9" fillId="0" borderId="40" xfId="1" applyFont="1" applyBorder="1" applyAlignment="1">
      <alignment horizontal="center" vertical="top" wrapText="1"/>
    </xf>
    <xf numFmtId="0" fontId="9" fillId="0" borderId="41" xfId="1" applyFont="1" applyBorder="1" applyAlignment="1">
      <alignment horizontal="center" vertical="top" wrapText="1"/>
    </xf>
    <xf numFmtId="0" fontId="9" fillId="0" borderId="37" xfId="1" applyFont="1" applyBorder="1" applyAlignment="1">
      <alignment horizontal="center" vertical="top" wrapText="1"/>
    </xf>
    <xf numFmtId="0" fontId="9" fillId="21" borderId="46" xfId="1" applyFont="1" applyFill="1" applyBorder="1" applyAlignment="1" applyProtection="1">
      <alignment horizontal="center" vertical="center" wrapText="1"/>
      <protection locked="0"/>
    </xf>
    <xf numFmtId="0" fontId="9" fillId="21" borderId="19" xfId="1" applyFont="1" applyFill="1" applyBorder="1" applyAlignment="1" applyProtection="1">
      <alignment horizontal="center" vertical="center" wrapText="1"/>
      <protection locked="0"/>
    </xf>
    <xf numFmtId="0" fontId="9" fillId="21" borderId="22" xfId="1" applyFont="1" applyFill="1" applyBorder="1" applyAlignment="1" applyProtection="1">
      <alignment horizontal="center" vertical="center" wrapText="1"/>
      <protection locked="0"/>
    </xf>
    <xf numFmtId="0" fontId="9" fillId="21" borderId="23" xfId="1" applyFont="1" applyFill="1" applyBorder="1" applyAlignment="1" applyProtection="1">
      <alignment horizontal="center" vertical="center" wrapText="1"/>
      <protection locked="0"/>
    </xf>
    <xf numFmtId="164" fontId="11" fillId="21" borderId="46" xfId="1" applyNumberFormat="1" applyFont="1" applyFill="1" applyBorder="1" applyAlignment="1">
      <alignment vertical="center" wrapText="1"/>
    </xf>
    <xf numFmtId="164" fontId="11" fillId="21" borderId="22" xfId="1" applyNumberFormat="1" applyFont="1" applyFill="1" applyBorder="1" applyAlignment="1">
      <alignment vertical="center" wrapText="1"/>
    </xf>
    <xf numFmtId="164" fontId="11" fillId="21" borderId="64" xfId="1" applyNumberFormat="1" applyFont="1" applyFill="1" applyBorder="1" applyAlignment="1">
      <alignment vertical="center" wrapText="1"/>
    </xf>
    <xf numFmtId="164" fontId="11" fillId="21" borderId="20" xfId="1" applyNumberFormat="1" applyFont="1" applyFill="1" applyBorder="1" applyAlignment="1">
      <alignment vertical="center" wrapText="1"/>
    </xf>
    <xf numFmtId="0" fontId="9" fillId="16" borderId="14" xfId="1" applyFont="1" applyFill="1" applyBorder="1" applyAlignment="1" applyProtection="1">
      <alignment horizontal="center" vertical="center" wrapText="1"/>
      <protection locked="0"/>
    </xf>
    <xf numFmtId="0" fontId="9" fillId="16" borderId="4" xfId="1" applyFont="1" applyFill="1" applyBorder="1" applyAlignment="1" applyProtection="1">
      <alignment horizontal="center" vertical="center" wrapText="1"/>
      <protection locked="0"/>
    </xf>
    <xf numFmtId="0" fontId="11" fillId="3" borderId="42" xfId="1" applyFont="1" applyFill="1" applyBorder="1" applyAlignment="1">
      <alignment vertical="center" wrapText="1"/>
    </xf>
    <xf numFmtId="0" fontId="9" fillId="16" borderId="23" xfId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>
      <alignment horizontal="center" vertical="center" wrapText="1"/>
    </xf>
    <xf numFmtId="0" fontId="11" fillId="3" borderId="40" xfId="1" applyFont="1" applyFill="1" applyBorder="1" applyAlignment="1">
      <alignment horizontal="center" vertical="center" wrapText="1"/>
    </xf>
    <xf numFmtId="0" fontId="11" fillId="3" borderId="41" xfId="1" applyFont="1" applyFill="1" applyBorder="1" applyAlignment="1">
      <alignment horizontal="center" vertical="center" wrapText="1"/>
    </xf>
    <xf numFmtId="0" fontId="10" fillId="9" borderId="37" xfId="1" applyFont="1" applyFill="1" applyBorder="1" applyAlignment="1">
      <alignment horizontal="center" vertical="center" wrapText="1"/>
    </xf>
    <xf numFmtId="0" fontId="10" fillId="9" borderId="39" xfId="1" applyFont="1" applyFill="1" applyBorder="1" applyAlignment="1">
      <alignment horizontal="center" vertical="center" wrapText="1"/>
    </xf>
    <xf numFmtId="0" fontId="10" fillId="9" borderId="40" xfId="1" applyFont="1" applyFill="1" applyBorder="1" applyAlignment="1">
      <alignment horizontal="center" vertical="center" wrapText="1"/>
    </xf>
    <xf numFmtId="0" fontId="10" fillId="9" borderId="41" xfId="1" applyFont="1" applyFill="1" applyBorder="1" applyAlignment="1">
      <alignment horizontal="center" vertical="center" wrapText="1"/>
    </xf>
    <xf numFmtId="0" fontId="1" fillId="0" borderId="0" xfId="1"/>
    <xf numFmtId="0" fontId="26" fillId="0" borderId="0" xfId="1" applyFont="1"/>
    <xf numFmtId="0" fontId="27" fillId="0" borderId="0" xfId="1" applyFont="1" applyAlignment="1">
      <alignment horizontal="center"/>
    </xf>
    <xf numFmtId="0" fontId="29" fillId="0" borderId="37" xfId="1" applyFont="1" applyBorder="1" applyAlignment="1">
      <alignment horizontal="center" vertical="center" wrapText="1"/>
    </xf>
    <xf numFmtId="0" fontId="26" fillId="16" borderId="40" xfId="1" applyFont="1" applyFill="1" applyBorder="1" applyAlignment="1">
      <alignment textRotation="90" wrapText="1"/>
    </xf>
    <xf numFmtId="0" fontId="26" fillId="16" borderId="40" xfId="1" applyFont="1" applyFill="1" applyBorder="1" applyAlignment="1">
      <alignment textRotation="90"/>
    </xf>
    <xf numFmtId="0" fontId="30" fillId="5" borderId="38" xfId="1" applyFont="1" applyFill="1" applyBorder="1" applyAlignment="1">
      <alignment horizontal="center" textRotation="90" wrapText="1"/>
    </xf>
    <xf numFmtId="0" fontId="29" fillId="0" borderId="63" xfId="1" applyFont="1" applyBorder="1" applyAlignment="1">
      <alignment horizontal="left" vertical="top" wrapText="1"/>
    </xf>
    <xf numFmtId="0" fontId="1" fillId="16" borderId="61" xfId="1" applyFill="1" applyBorder="1"/>
    <xf numFmtId="0" fontId="27" fillId="5" borderId="64" xfId="1" applyFont="1" applyFill="1" applyBorder="1" applyAlignment="1">
      <alignment horizontal="center"/>
    </xf>
    <xf numFmtId="0" fontId="29" fillId="0" borderId="11" xfId="1" applyFont="1" applyBorder="1" applyAlignment="1">
      <alignment horizontal="right" vertical="top" wrapText="1"/>
    </xf>
    <xf numFmtId="0" fontId="1" fillId="16" borderId="13" xfId="1" applyFill="1" applyBorder="1"/>
    <xf numFmtId="0" fontId="27" fillId="5" borderId="14" xfId="1" applyFont="1" applyFill="1" applyBorder="1" applyAlignment="1">
      <alignment horizontal="center"/>
    </xf>
    <xf numFmtId="0" fontId="1" fillId="0" borderId="11" xfId="1" applyBorder="1" applyAlignment="1">
      <alignment horizontal="left" wrapText="1"/>
    </xf>
    <xf numFmtId="0" fontId="30" fillId="5" borderId="66" xfId="1" applyFont="1" applyFill="1" applyBorder="1" applyAlignment="1">
      <alignment horizontal="left" wrapText="1"/>
    </xf>
    <xf numFmtId="0" fontId="27" fillId="5" borderId="67" xfId="1" applyFont="1" applyFill="1" applyBorder="1"/>
    <xf numFmtId="0" fontId="30" fillId="5" borderId="71" xfId="1" applyFont="1" applyFill="1" applyBorder="1" applyAlignment="1">
      <alignment horizontal="center"/>
    </xf>
    <xf numFmtId="0" fontId="27" fillId="0" borderId="0" xfId="1" applyFont="1"/>
    <xf numFmtId="0" fontId="1" fillId="0" borderId="0" xfId="1" applyBorder="1"/>
    <xf numFmtId="0" fontId="29" fillId="0" borderId="0" xfId="1" applyFont="1" applyBorder="1" applyAlignment="1">
      <alignment vertical="top" wrapText="1"/>
    </xf>
    <xf numFmtId="0" fontId="1" fillId="0" borderId="0" xfId="1" applyFill="1" applyBorder="1"/>
    <xf numFmtId="0" fontId="30" fillId="5" borderId="6" xfId="1" applyFont="1" applyFill="1" applyBorder="1" applyAlignment="1">
      <alignment horizontal="center"/>
    </xf>
    <xf numFmtId="0" fontId="6" fillId="0" borderId="0" xfId="1" applyFont="1" applyFill="1" applyBorder="1"/>
    <xf numFmtId="0" fontId="6" fillId="0" borderId="0" xfId="1" applyFont="1" applyBorder="1"/>
    <xf numFmtId="0" fontId="1" fillId="0" borderId="0" xfId="1" applyBorder="1" applyAlignment="1">
      <alignment horizontal="center"/>
    </xf>
    <xf numFmtId="0" fontId="27" fillId="0" borderId="0" xfId="1" applyFont="1" applyFill="1" applyBorder="1" applyAlignment="1">
      <alignment horizontal="center"/>
    </xf>
    <xf numFmtId="0" fontId="30" fillId="5" borderId="22" xfId="1" applyFont="1" applyFill="1" applyBorder="1" applyAlignment="1">
      <alignment horizontal="center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" fillId="0" borderId="0" xfId="1" applyAlignment="1">
      <alignment horizontal="center"/>
    </xf>
    <xf numFmtId="0" fontId="25" fillId="0" borderId="55" xfId="1" applyFont="1" applyBorder="1" applyAlignment="1"/>
    <xf numFmtId="0" fontId="25" fillId="0" borderId="0" xfId="1" applyFont="1" applyBorder="1" applyAlignment="1">
      <alignment horizontal="center"/>
    </xf>
    <xf numFmtId="0" fontId="32" fillId="0" borderId="36" xfId="1" applyFont="1" applyBorder="1" applyAlignment="1">
      <alignment horizontal="center" vertical="center" textRotation="90" wrapText="1"/>
    </xf>
    <xf numFmtId="0" fontId="36" fillId="0" borderId="42" xfId="1" applyFont="1" applyFill="1" applyBorder="1" applyAlignment="1">
      <alignment horizontal="center" vertical="center" wrapText="1"/>
    </xf>
    <xf numFmtId="0" fontId="8" fillId="16" borderId="36" xfId="1" applyFont="1" applyFill="1" applyBorder="1" applyAlignment="1">
      <alignment horizontal="left" vertical="top" wrapText="1"/>
    </xf>
    <xf numFmtId="0" fontId="1" fillId="16" borderId="0" xfId="1" applyFill="1"/>
    <xf numFmtId="2" fontId="1" fillId="0" borderId="0" xfId="1" applyNumberFormat="1"/>
    <xf numFmtId="0" fontId="31" fillId="0" borderId="0" xfId="1" applyFont="1"/>
    <xf numFmtId="0" fontId="11" fillId="3" borderId="38" xfId="1" applyFont="1" applyFill="1" applyBorder="1" applyAlignment="1">
      <alignment horizontal="center" vertical="center" wrapText="1"/>
    </xf>
    <xf numFmtId="0" fontId="10" fillId="9" borderId="38" xfId="1" applyFont="1" applyFill="1" applyBorder="1" applyAlignment="1">
      <alignment horizontal="center" vertical="center" wrapText="1"/>
    </xf>
    <xf numFmtId="0" fontId="9" fillId="21" borderId="75" xfId="1" applyFont="1" applyFill="1" applyBorder="1" applyAlignment="1" applyProtection="1">
      <alignment horizontal="center" vertical="center" wrapText="1"/>
      <protection locked="0"/>
    </xf>
    <xf numFmtId="0" fontId="9" fillId="16" borderId="73" xfId="1" applyFont="1" applyFill="1" applyBorder="1" applyAlignment="1" applyProtection="1">
      <alignment horizontal="center" vertical="center" wrapText="1"/>
      <protection locked="0"/>
    </xf>
    <xf numFmtId="0" fontId="9" fillId="16" borderId="74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/>
    <xf numFmtId="0" fontId="1" fillId="0" borderId="0" xfId="1"/>
    <xf numFmtId="2" fontId="1" fillId="0" borderId="0" xfId="1" applyNumberFormat="1"/>
    <xf numFmtId="0" fontId="37" fillId="0" borderId="43" xfId="1" applyFont="1" applyBorder="1" applyAlignment="1">
      <alignment horizontal="center" wrapText="1"/>
    </xf>
    <xf numFmtId="0" fontId="38" fillId="0" borderId="43" xfId="1" applyFont="1" applyBorder="1" applyAlignment="1">
      <alignment horizontal="center" wrapText="1"/>
    </xf>
    <xf numFmtId="0" fontId="32" fillId="0" borderId="13" xfId="1" applyFont="1" applyBorder="1" applyAlignment="1">
      <alignment horizontal="left" vertical="center"/>
    </xf>
    <xf numFmtId="0" fontId="32" fillId="0" borderId="1" xfId="1" applyFont="1" applyBorder="1" applyAlignment="1">
      <alignment horizontal="left" vertical="center"/>
    </xf>
    <xf numFmtId="2" fontId="32" fillId="0" borderId="17" xfId="1" applyNumberFormat="1" applyFont="1" applyBorder="1" applyAlignment="1">
      <alignment horizontal="center" vertical="center"/>
    </xf>
    <xf numFmtId="0" fontId="1" fillId="0" borderId="17" xfId="1" applyBorder="1"/>
    <xf numFmtId="0" fontId="32" fillId="0" borderId="8" xfId="1" applyFont="1" applyBorder="1" applyAlignment="1">
      <alignment horizontal="center" vertical="center"/>
    </xf>
    <xf numFmtId="0" fontId="32" fillId="0" borderId="6" xfId="1" applyFont="1" applyBorder="1" applyAlignment="1">
      <alignment horizontal="center" vertical="center"/>
    </xf>
    <xf numFmtId="0" fontId="32" fillId="0" borderId="16" xfId="1" applyFont="1" applyBorder="1" applyAlignment="1">
      <alignment horizontal="center" vertical="center"/>
    </xf>
    <xf numFmtId="0" fontId="32" fillId="3" borderId="3" xfId="1" applyFont="1" applyFill="1" applyBorder="1" applyAlignment="1">
      <alignment horizontal="center" vertical="center"/>
    </xf>
    <xf numFmtId="0" fontId="32" fillId="3" borderId="2" xfId="1" applyFont="1" applyFill="1" applyBorder="1" applyAlignment="1">
      <alignment horizontal="center" vertical="center"/>
    </xf>
    <xf numFmtId="2" fontId="32" fillId="0" borderId="44" xfId="1" applyNumberFormat="1" applyFont="1" applyBorder="1" applyAlignment="1">
      <alignment horizontal="center" vertical="center"/>
    </xf>
    <xf numFmtId="0" fontId="1" fillId="0" borderId="44" xfId="1" applyBorder="1"/>
    <xf numFmtId="0" fontId="6" fillId="0" borderId="22" xfId="1" applyFont="1" applyBorder="1"/>
    <xf numFmtId="0" fontId="6" fillId="3" borderId="63" xfId="1" applyFont="1" applyFill="1" applyBorder="1"/>
    <xf numFmtId="0" fontId="6" fillId="3" borderId="62" xfId="1" applyFont="1" applyFill="1" applyBorder="1"/>
    <xf numFmtId="164" fontId="1" fillId="3" borderId="59" xfId="1" applyNumberFormat="1" applyFill="1" applyBorder="1"/>
    <xf numFmtId="0" fontId="1" fillId="0" borderId="25" xfId="1" applyBorder="1"/>
    <xf numFmtId="0" fontId="6" fillId="0" borderId="13" xfId="1" applyFont="1" applyBorder="1"/>
    <xf numFmtId="0" fontId="6" fillId="3" borderId="11" xfId="1" applyFont="1" applyFill="1" applyBorder="1"/>
    <xf numFmtId="0" fontId="6" fillId="3" borderId="19" xfId="1" applyFont="1" applyFill="1" applyBorder="1"/>
    <xf numFmtId="164" fontId="1" fillId="3" borderId="12" xfId="1" applyNumberFormat="1" applyFill="1" applyBorder="1"/>
    <xf numFmtId="0" fontId="1" fillId="0" borderId="32" xfId="1" applyBorder="1"/>
    <xf numFmtId="0" fontId="6" fillId="0" borderId="8" xfId="1" applyFont="1" applyBorder="1"/>
    <xf numFmtId="0" fontId="5" fillId="3" borderId="37" xfId="1" applyFont="1" applyFill="1" applyBorder="1"/>
    <xf numFmtId="0" fontId="5" fillId="3" borderId="40" xfId="1" applyFont="1" applyFill="1" applyBorder="1"/>
    <xf numFmtId="0" fontId="5" fillId="3" borderId="41" xfId="1" applyFont="1" applyFill="1" applyBorder="1"/>
    <xf numFmtId="164" fontId="5" fillId="3" borderId="41" xfId="1" applyNumberFormat="1" applyFont="1" applyFill="1" applyBorder="1"/>
    <xf numFmtId="0" fontId="26" fillId="3" borderId="36" xfId="1" applyFont="1" applyFill="1" applyBorder="1"/>
    <xf numFmtId="0" fontId="6" fillId="3" borderId="13" xfId="1" applyFont="1" applyFill="1" applyBorder="1"/>
    <xf numFmtId="0" fontId="6" fillId="3" borderId="1" xfId="1" applyFont="1" applyFill="1" applyBorder="1"/>
    <xf numFmtId="0" fontId="6" fillId="0" borderId="13" xfId="1" applyFont="1" applyFill="1" applyBorder="1" applyAlignment="1">
      <alignment horizontal="left" vertical="center" wrapText="1"/>
    </xf>
    <xf numFmtId="0" fontId="8" fillId="3" borderId="37" xfId="1" applyFont="1" applyFill="1" applyBorder="1" applyAlignment="1">
      <alignment horizontal="left" vertical="center" wrapText="1"/>
    </xf>
    <xf numFmtId="0" fontId="2" fillId="3" borderId="40" xfId="1" applyFont="1" applyFill="1" applyBorder="1"/>
    <xf numFmtId="164" fontId="39" fillId="3" borderId="44" xfId="1" applyNumberFormat="1" applyFont="1" applyFill="1" applyBorder="1"/>
    <xf numFmtId="0" fontId="39" fillId="0" borderId="42" xfId="1" applyFont="1" applyBorder="1"/>
    <xf numFmtId="0" fontId="2" fillId="9" borderId="37" xfId="1" applyFont="1" applyFill="1" applyBorder="1"/>
    <xf numFmtId="0" fontId="2" fillId="9" borderId="40" xfId="1" applyFont="1" applyFill="1" applyBorder="1"/>
    <xf numFmtId="164" fontId="39" fillId="9" borderId="36" xfId="1" applyNumberFormat="1" applyFont="1" applyFill="1" applyBorder="1"/>
    <xf numFmtId="0" fontId="39" fillId="9" borderId="42" xfId="1" applyFont="1" applyFill="1" applyBorder="1"/>
    <xf numFmtId="0" fontId="6" fillId="3" borderId="18" xfId="1" applyFont="1" applyFill="1" applyBorder="1"/>
    <xf numFmtId="0" fontId="6" fillId="3" borderId="16" xfId="1" applyFont="1" applyFill="1" applyBorder="1"/>
    <xf numFmtId="164" fontId="1" fillId="3" borderId="21" xfId="1" applyNumberFormat="1" applyFill="1" applyBorder="1"/>
    <xf numFmtId="0" fontId="38" fillId="0" borderId="43" xfId="1" applyFont="1" applyBorder="1" applyAlignment="1">
      <alignment horizontal="center" vertical="top" wrapText="1"/>
    </xf>
    <xf numFmtId="164" fontId="5" fillId="3" borderId="50" xfId="1" applyNumberFormat="1" applyFont="1" applyFill="1" applyBorder="1"/>
    <xf numFmtId="0" fontId="6" fillId="3" borderId="3" xfId="1" applyFont="1" applyFill="1" applyBorder="1"/>
    <xf numFmtId="0" fontId="5" fillId="3" borderId="38" xfId="1" applyFont="1" applyFill="1" applyBorder="1"/>
    <xf numFmtId="0" fontId="5" fillId="3" borderId="51" xfId="1" applyFont="1" applyFill="1" applyBorder="1"/>
    <xf numFmtId="0" fontId="1" fillId="0" borderId="43" xfId="1" applyBorder="1" applyAlignment="1"/>
    <xf numFmtId="0" fontId="1" fillId="0" borderId="17" xfId="1" applyBorder="1" applyAlignment="1"/>
    <xf numFmtId="0" fontId="42" fillId="0" borderId="0" xfId="1" applyFont="1"/>
    <xf numFmtId="0" fontId="4" fillId="2" borderId="3" xfId="1" applyFont="1" applyFill="1" applyBorder="1" applyAlignment="1">
      <alignment horizontal="center" vertical="center" textRotation="90" wrapText="1"/>
    </xf>
    <xf numFmtId="0" fontId="4" fillId="13" borderId="8" xfId="1" applyFont="1" applyFill="1" applyBorder="1" applyAlignment="1">
      <alignment horizontal="center" vertical="center" textRotation="90" wrapText="1"/>
    </xf>
    <xf numFmtId="0" fontId="4" fillId="13" borderId="2" xfId="1" applyFont="1" applyFill="1" applyBorder="1" applyAlignment="1">
      <alignment horizontal="center" vertical="center" textRotation="90" wrapText="1"/>
    </xf>
    <xf numFmtId="0" fontId="4" fillId="16" borderId="26" xfId="1" applyFont="1" applyFill="1" applyBorder="1" applyAlignment="1">
      <alignment horizontal="center" vertical="center" textRotation="90" wrapText="1"/>
    </xf>
    <xf numFmtId="0" fontId="4" fillId="16" borderId="30" xfId="1" applyFont="1" applyFill="1" applyBorder="1" applyAlignment="1">
      <alignment horizontal="center" vertical="center" textRotation="90" wrapText="1"/>
    </xf>
    <xf numFmtId="0" fontId="4" fillId="7" borderId="28" xfId="1" applyFont="1" applyFill="1" applyBorder="1" applyAlignment="1">
      <alignment horizontal="center" vertical="center" textRotation="90" wrapText="1"/>
    </xf>
    <xf numFmtId="0" fontId="4" fillId="16" borderId="28" xfId="1" applyFont="1" applyFill="1" applyBorder="1" applyAlignment="1">
      <alignment horizontal="center" vertical="center" textRotation="90" wrapText="1"/>
    </xf>
    <xf numFmtId="0" fontId="4" fillId="14" borderId="26" xfId="1" applyFont="1" applyFill="1" applyBorder="1" applyAlignment="1">
      <alignment horizontal="center" vertical="center" textRotation="90" wrapText="1"/>
    </xf>
    <xf numFmtId="0" fontId="4" fillId="14" borderId="25" xfId="1" applyFont="1" applyFill="1" applyBorder="1" applyAlignment="1">
      <alignment horizontal="center" vertical="center" textRotation="90" wrapText="1"/>
    </xf>
    <xf numFmtId="0" fontId="4" fillId="6" borderId="30" xfId="1" applyFont="1" applyFill="1" applyBorder="1" applyAlignment="1">
      <alignment horizontal="center" vertical="center" textRotation="90" wrapText="1"/>
    </xf>
    <xf numFmtId="0" fontId="4" fillId="6" borderId="25" xfId="1" applyFont="1" applyFill="1" applyBorder="1" applyAlignment="1">
      <alignment horizontal="center" vertical="center" textRotation="90" wrapText="1"/>
    </xf>
    <xf numFmtId="0" fontId="4" fillId="20" borderId="30" xfId="1" applyFont="1" applyFill="1" applyBorder="1" applyAlignment="1">
      <alignment horizontal="center" vertical="center" textRotation="90" wrapText="1"/>
    </xf>
    <xf numFmtId="0" fontId="4" fillId="20" borderId="25" xfId="1" applyFont="1" applyFill="1" applyBorder="1" applyAlignment="1">
      <alignment horizontal="center" vertical="center" textRotation="90" wrapText="1"/>
    </xf>
    <xf numFmtId="0" fontId="4" fillId="11" borderId="28" xfId="1" applyFont="1" applyFill="1" applyBorder="1" applyAlignment="1">
      <alignment horizontal="center" vertical="center" textRotation="90" wrapText="1"/>
    </xf>
    <xf numFmtId="0" fontId="4" fillId="5" borderId="30" xfId="1" applyFont="1" applyFill="1" applyBorder="1" applyAlignment="1">
      <alignment horizontal="center" vertical="center" textRotation="90" wrapText="1"/>
    </xf>
    <xf numFmtId="0" fontId="4" fillId="5" borderId="25" xfId="1" applyFont="1" applyFill="1" applyBorder="1" applyAlignment="1">
      <alignment horizontal="center" vertical="center" textRotation="90" wrapText="1"/>
    </xf>
    <xf numFmtId="0" fontId="4" fillId="12" borderId="28" xfId="1" applyFont="1" applyFill="1" applyBorder="1" applyAlignment="1">
      <alignment horizontal="center" vertical="center" textRotation="90" wrapText="1"/>
    </xf>
    <xf numFmtId="0" fontId="4" fillId="15" borderId="30" xfId="1" applyFont="1" applyFill="1" applyBorder="1" applyAlignment="1">
      <alignment horizontal="center" vertical="center" textRotation="90" wrapText="1"/>
    </xf>
    <xf numFmtId="0" fontId="4" fillId="15" borderId="25" xfId="1" applyFont="1" applyFill="1" applyBorder="1" applyAlignment="1">
      <alignment horizontal="center" vertical="center" textRotation="90" wrapText="1"/>
    </xf>
    <xf numFmtId="0" fontId="41" fillId="16" borderId="43" xfId="1" applyFont="1" applyFill="1" applyBorder="1" applyAlignment="1">
      <alignment horizontal="center" vertical="center" textRotation="90" wrapText="1"/>
    </xf>
    <xf numFmtId="0" fontId="41" fillId="16" borderId="30" xfId="1" applyFont="1" applyFill="1" applyBorder="1" applyAlignment="1">
      <alignment horizontal="center" vertical="center" textRotation="90" wrapText="1"/>
    </xf>
    <xf numFmtId="0" fontId="41" fillId="16" borderId="52" xfId="1" applyFont="1" applyFill="1" applyBorder="1" applyAlignment="1">
      <alignment horizontal="center" vertical="center" textRotation="90" wrapText="1"/>
    </xf>
    <xf numFmtId="0" fontId="41" fillId="4" borderId="43" xfId="1" applyFont="1" applyFill="1" applyBorder="1" applyAlignment="1">
      <alignment horizontal="center" vertical="center" textRotation="90" wrapText="1"/>
    </xf>
    <xf numFmtId="0" fontId="41" fillId="4" borderId="30" xfId="1" applyFont="1" applyFill="1" applyBorder="1" applyAlignment="1">
      <alignment horizontal="center" vertical="center" textRotation="90" wrapText="1"/>
    </xf>
    <xf numFmtId="0" fontId="41" fillId="4" borderId="25" xfId="1" applyFont="1" applyFill="1" applyBorder="1" applyAlignment="1">
      <alignment horizontal="center" vertical="center" textRotation="90" wrapText="1"/>
    </xf>
    <xf numFmtId="0" fontId="11" fillId="0" borderId="0" xfId="1" applyFont="1" applyAlignment="1">
      <alignment horizontal="center"/>
    </xf>
    <xf numFmtId="0" fontId="11" fillId="6" borderId="59" xfId="1" applyFont="1" applyFill="1" applyBorder="1" applyAlignment="1" applyProtection="1">
      <alignment horizontal="center" vertical="center" wrapText="1"/>
      <protection locked="0"/>
    </xf>
    <xf numFmtId="0" fontId="11" fillId="20" borderId="21" xfId="1" applyFont="1" applyFill="1" applyBorder="1" applyAlignment="1" applyProtection="1">
      <alignment horizontal="center" vertical="center" wrapText="1"/>
      <protection locked="0"/>
    </xf>
    <xf numFmtId="0" fontId="11" fillId="13" borderId="41" xfId="1" applyFont="1" applyFill="1" applyBorder="1" applyAlignment="1">
      <alignment horizontal="center" vertical="center" wrapText="1"/>
    </xf>
    <xf numFmtId="0" fontId="11" fillId="16" borderId="37" xfId="1" applyFont="1" applyFill="1" applyBorder="1" applyAlignment="1">
      <alignment horizontal="center" vertical="center" wrapText="1"/>
    </xf>
    <xf numFmtId="0" fontId="11" fillId="16" borderId="39" xfId="1" applyFont="1" applyFill="1" applyBorder="1" applyAlignment="1">
      <alignment horizontal="center" vertical="center" wrapText="1"/>
    </xf>
    <xf numFmtId="0" fontId="11" fillId="8" borderId="36" xfId="1" applyFont="1" applyFill="1" applyBorder="1" applyAlignment="1">
      <alignment horizontal="center" vertical="center" wrapText="1"/>
    </xf>
    <xf numFmtId="0" fontId="11" fillId="8" borderId="38" xfId="1" applyFont="1" applyFill="1" applyBorder="1" applyAlignment="1">
      <alignment horizontal="center" vertical="center" wrapText="1"/>
    </xf>
    <xf numFmtId="0" fontId="11" fillId="20" borderId="39" xfId="1" applyFont="1" applyFill="1" applyBorder="1" applyAlignment="1">
      <alignment horizontal="center" vertical="center" wrapText="1"/>
    </xf>
    <xf numFmtId="0" fontId="11" fillId="20" borderId="40" xfId="1" applyFont="1" applyFill="1" applyBorder="1" applyAlignment="1">
      <alignment horizontal="center" vertical="center" wrapText="1"/>
    </xf>
    <xf numFmtId="0" fontId="11" fillId="20" borderId="38" xfId="1" applyFont="1" applyFill="1" applyBorder="1" applyAlignment="1">
      <alignment horizontal="center" vertical="center" wrapText="1"/>
    </xf>
    <xf numFmtId="0" fontId="11" fillId="13" borderId="41" xfId="1" applyFont="1" applyFill="1" applyBorder="1" applyAlignment="1">
      <alignment horizontal="center" vertical="center"/>
    </xf>
    <xf numFmtId="0" fontId="11" fillId="16" borderId="37" xfId="1" applyFont="1" applyFill="1" applyBorder="1" applyAlignment="1">
      <alignment horizontal="center" vertical="center"/>
    </xf>
    <xf numFmtId="0" fontId="11" fillId="16" borderId="39" xfId="1" applyFont="1" applyFill="1" applyBorder="1" applyAlignment="1">
      <alignment horizontal="center" vertical="center"/>
    </xf>
    <xf numFmtId="0" fontId="11" fillId="8" borderId="36" xfId="1" applyFont="1" applyFill="1" applyBorder="1" applyAlignment="1">
      <alignment horizontal="center" vertical="center"/>
    </xf>
    <xf numFmtId="0" fontId="11" fillId="8" borderId="38" xfId="1" applyFont="1" applyFill="1" applyBorder="1" applyAlignment="1">
      <alignment horizontal="center" vertical="center"/>
    </xf>
    <xf numFmtId="0" fontId="11" fillId="20" borderId="39" xfId="1" applyFont="1" applyFill="1" applyBorder="1" applyAlignment="1">
      <alignment horizontal="center" vertical="center"/>
    </xf>
    <xf numFmtId="0" fontId="11" fillId="20" borderId="40" xfId="1" applyFont="1" applyFill="1" applyBorder="1" applyAlignment="1">
      <alignment horizontal="center" vertical="center"/>
    </xf>
    <xf numFmtId="0" fontId="11" fillId="20" borderId="38" xfId="1" applyFont="1" applyFill="1" applyBorder="1" applyAlignment="1">
      <alignment horizontal="center" vertical="center"/>
    </xf>
    <xf numFmtId="0" fontId="11" fillId="15" borderId="44" xfId="1" applyFont="1" applyFill="1" applyBorder="1" applyAlignment="1" applyProtection="1">
      <alignment horizontal="center" vertical="center" wrapText="1"/>
      <protection locked="0"/>
    </xf>
    <xf numFmtId="0" fontId="11" fillId="13" borderId="41" xfId="1" applyFont="1" applyFill="1" applyBorder="1" applyAlignment="1" applyProtection="1">
      <alignment horizontal="center" vertical="center" wrapText="1"/>
      <protection locked="0"/>
    </xf>
    <xf numFmtId="0" fontId="11" fillId="16" borderId="26" xfId="1" applyFont="1" applyFill="1" applyBorder="1" applyAlignment="1" applyProtection="1">
      <alignment horizontal="center" vertical="center" wrapText="1"/>
      <protection locked="0"/>
    </xf>
    <xf numFmtId="0" fontId="11" fillId="16" borderId="30" xfId="1" applyFont="1" applyFill="1" applyBorder="1" applyAlignment="1" applyProtection="1">
      <alignment horizontal="center" vertical="center" wrapText="1"/>
      <protection locked="0"/>
    </xf>
    <xf numFmtId="0" fontId="11" fillId="7" borderId="30" xfId="1" applyFont="1" applyFill="1" applyBorder="1" applyAlignment="1" applyProtection="1">
      <alignment horizontal="center" vertical="center" wrapText="1"/>
      <protection locked="0"/>
    </xf>
    <xf numFmtId="0" fontId="11" fillId="14" borderId="43" xfId="1" applyFont="1" applyFill="1" applyBorder="1" applyAlignment="1" applyProtection="1">
      <alignment horizontal="center" vertical="center" wrapText="1"/>
      <protection locked="0"/>
    </xf>
    <xf numFmtId="0" fontId="11" fillId="14" borderId="26" xfId="1" applyFont="1" applyFill="1" applyBorder="1" applyAlignment="1" applyProtection="1">
      <alignment horizontal="center" vertical="center" wrapText="1"/>
      <protection locked="0"/>
    </xf>
    <xf numFmtId="0" fontId="11" fillId="14" borderId="29" xfId="1" applyFont="1" applyFill="1" applyBorder="1" applyAlignment="1" applyProtection="1">
      <alignment horizontal="center" vertical="center" wrapText="1"/>
      <protection locked="0"/>
    </xf>
    <xf numFmtId="0" fontId="11" fillId="8" borderId="42" xfId="1" applyFont="1" applyFill="1" applyBorder="1" applyAlignment="1" applyProtection="1">
      <alignment horizontal="center" vertical="center" wrapText="1"/>
      <protection locked="0"/>
    </xf>
    <xf numFmtId="0" fontId="11" fillId="20" borderId="39" xfId="1" applyFont="1" applyFill="1" applyBorder="1" applyAlignment="1" applyProtection="1">
      <alignment horizontal="center" vertical="center" wrapText="1"/>
      <protection locked="0"/>
    </xf>
    <xf numFmtId="0" fontId="11" fillId="20" borderId="36" xfId="1" applyFont="1" applyFill="1" applyBorder="1" applyAlignment="1" applyProtection="1">
      <alignment horizontal="center" vertical="center" wrapText="1"/>
      <protection locked="0"/>
    </xf>
    <xf numFmtId="0" fontId="11" fillId="20" borderId="42" xfId="1" applyFont="1" applyFill="1" applyBorder="1" applyAlignment="1" applyProtection="1">
      <alignment horizontal="center" vertical="center" wrapText="1"/>
      <protection locked="0"/>
    </xf>
    <xf numFmtId="0" fontId="14" fillId="2" borderId="70" xfId="1" applyFont="1" applyFill="1" applyBorder="1" applyAlignment="1">
      <alignment horizontal="center" vertical="center" wrapText="1"/>
    </xf>
    <xf numFmtId="0" fontId="14" fillId="16" borderId="37" xfId="1" applyFont="1" applyFill="1" applyBorder="1" applyAlignment="1">
      <alignment horizontal="center" vertical="center" wrapText="1"/>
    </xf>
    <xf numFmtId="0" fontId="14" fillId="16" borderId="40" xfId="1" applyFont="1" applyFill="1" applyBorder="1" applyAlignment="1">
      <alignment horizontal="center" vertical="center" wrapText="1"/>
    </xf>
    <xf numFmtId="0" fontId="14" fillId="17" borderId="40" xfId="1" applyFont="1" applyFill="1" applyBorder="1" applyAlignment="1">
      <alignment horizontal="center" vertical="center" wrapText="1"/>
    </xf>
    <xf numFmtId="0" fontId="14" fillId="7" borderId="40" xfId="1" applyFont="1" applyFill="1" applyBorder="1" applyAlignment="1">
      <alignment horizontal="center" vertical="center" wrapText="1"/>
    </xf>
    <xf numFmtId="0" fontId="14" fillId="17" borderId="36" xfId="1" applyFont="1" applyFill="1" applyBorder="1" applyAlignment="1">
      <alignment horizontal="center" vertical="center" wrapText="1"/>
    </xf>
    <xf numFmtId="0" fontId="14" fillId="23" borderId="33" xfId="1" applyFont="1" applyFill="1" applyBorder="1" applyAlignment="1">
      <alignment horizontal="center" vertical="center" wrapText="1"/>
    </xf>
    <xf numFmtId="0" fontId="14" fillId="23" borderId="44" xfId="1" applyFont="1" applyFill="1" applyBorder="1" applyAlignment="1">
      <alignment horizontal="center" vertical="center" wrapText="1"/>
    </xf>
    <xf numFmtId="0" fontId="14" fillId="23" borderId="55" xfId="1" applyFont="1" applyFill="1" applyBorder="1" applyAlignment="1">
      <alignment horizontal="center" vertical="center" wrapText="1"/>
    </xf>
    <xf numFmtId="0" fontId="43" fillId="0" borderId="0" xfId="2"/>
    <xf numFmtId="0" fontId="43" fillId="0" borderId="0" xfId="2" applyFont="1" applyAlignment="1">
      <alignment horizontal="right"/>
    </xf>
    <xf numFmtId="0" fontId="43" fillId="0" borderId="0" xfId="2" applyFont="1" applyAlignment="1">
      <alignment horizontal="center"/>
    </xf>
    <xf numFmtId="0" fontId="43" fillId="0" borderId="0" xfId="2" applyAlignment="1">
      <alignment horizontal="center"/>
    </xf>
    <xf numFmtId="0" fontId="0" fillId="0" borderId="0" xfId="2" applyFont="1"/>
    <xf numFmtId="0" fontId="45" fillId="0" borderId="76" xfId="2" applyFont="1" applyBorder="1" applyAlignment="1">
      <alignment vertical="center" wrapText="1"/>
    </xf>
    <xf numFmtId="0" fontId="50" fillId="0" borderId="66" xfId="2" applyFont="1" applyBorder="1" applyAlignment="1">
      <alignment horizontal="center" vertical="center" wrapText="1"/>
    </xf>
    <xf numFmtId="0" fontId="50" fillId="0" borderId="67" xfId="2" applyFont="1" applyBorder="1" applyAlignment="1">
      <alignment horizontal="center" vertical="center" wrapText="1"/>
    </xf>
    <xf numFmtId="0" fontId="50" fillId="0" borderId="71" xfId="2" applyFont="1" applyBorder="1" applyAlignment="1">
      <alignment horizontal="center" vertical="center" wrapText="1"/>
    </xf>
    <xf numFmtId="0" fontId="43" fillId="16" borderId="0" xfId="2" applyFill="1"/>
    <xf numFmtId="0" fontId="29" fillId="0" borderId="43" xfId="1" applyFont="1" applyBorder="1" applyAlignment="1">
      <alignment horizontal="center" vertical="center" wrapText="1"/>
    </xf>
    <xf numFmtId="0" fontId="8" fillId="0" borderId="43" xfId="1" applyFont="1" applyBorder="1" applyAlignment="1">
      <alignment horizontal="center" vertical="center" wrapText="1"/>
    </xf>
    <xf numFmtId="0" fontId="19" fillId="0" borderId="30" xfId="1" applyFont="1" applyBorder="1" applyAlignment="1">
      <alignment textRotation="90" wrapText="1"/>
    </xf>
    <xf numFmtId="0" fontId="19" fillId="0" borderId="28" xfId="1" applyFont="1" applyBorder="1" applyAlignment="1">
      <alignment textRotation="90" wrapText="1"/>
    </xf>
    <xf numFmtId="0" fontId="19" fillId="16" borderId="28" xfId="1" applyFont="1" applyFill="1" applyBorder="1" applyAlignment="1">
      <alignment textRotation="90" wrapText="1"/>
    </xf>
    <xf numFmtId="0" fontId="19" fillId="0" borderId="28" xfId="1" applyFont="1" applyFill="1" applyBorder="1" applyAlignment="1">
      <alignment textRotation="90" wrapText="1"/>
    </xf>
    <xf numFmtId="0" fontId="19" fillId="16" borderId="28" xfId="1" applyFont="1" applyFill="1" applyBorder="1" applyAlignment="1">
      <alignment textRotation="90"/>
    </xf>
    <xf numFmtId="0" fontId="19" fillId="16" borderId="47" xfId="1" applyFont="1" applyFill="1" applyBorder="1" applyAlignment="1">
      <alignment textRotation="90" wrapText="1"/>
    </xf>
    <xf numFmtId="0" fontId="29" fillId="16" borderId="36" xfId="1" applyFont="1" applyFill="1" applyBorder="1" applyAlignment="1">
      <alignment horizontal="center" vertical="top" wrapText="1"/>
    </xf>
    <xf numFmtId="0" fontId="0" fillId="0" borderId="0" xfId="0" applyFill="1"/>
    <xf numFmtId="0" fontId="48" fillId="0" borderId="25" xfId="0" applyFont="1" applyFill="1" applyBorder="1" applyAlignment="1">
      <alignment horizontal="center" vertical="center" wrapText="1"/>
    </xf>
    <xf numFmtId="0" fontId="48" fillId="0" borderId="32" xfId="0" applyFont="1" applyFill="1" applyBorder="1" applyAlignment="1">
      <alignment horizontal="center" vertical="center" wrapText="1"/>
    </xf>
    <xf numFmtId="0" fontId="48" fillId="0" borderId="58" xfId="0" applyFont="1" applyFill="1" applyBorder="1" applyAlignment="1">
      <alignment horizontal="center" vertical="center" wrapText="1"/>
    </xf>
    <xf numFmtId="0" fontId="0" fillId="16" borderId="0" xfId="0" applyFill="1"/>
    <xf numFmtId="0" fontId="51" fillId="0" borderId="0" xfId="0" applyFont="1" applyAlignment="1">
      <alignment horizontal="center"/>
    </xf>
    <xf numFmtId="0" fontId="10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horizont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vertical="center" wrapText="1"/>
    </xf>
    <xf numFmtId="0" fontId="22" fillId="0" borderId="0" xfId="1" applyFont="1" applyFill="1" applyAlignment="1">
      <alignment vertical="center"/>
    </xf>
    <xf numFmtId="0" fontId="9" fillId="0" borderId="51" xfId="1" applyFont="1" applyBorder="1" applyAlignment="1">
      <alignment horizontal="center" vertical="top" wrapText="1"/>
    </xf>
    <xf numFmtId="0" fontId="9" fillId="21" borderId="54" xfId="1" applyFont="1" applyFill="1" applyBorder="1" applyAlignment="1" applyProtection="1">
      <alignment horizontal="center" vertical="center" wrapText="1"/>
      <protection locked="0"/>
    </xf>
    <xf numFmtId="0" fontId="11" fillId="3" borderId="50" xfId="1" applyFont="1" applyFill="1" applyBorder="1" applyAlignment="1">
      <alignment horizontal="center" vertical="center" wrapText="1"/>
    </xf>
    <xf numFmtId="0" fontId="10" fillId="9" borderId="50" xfId="1" applyFont="1" applyFill="1" applyBorder="1" applyAlignment="1">
      <alignment horizontal="center" vertical="center" wrapText="1"/>
    </xf>
    <xf numFmtId="0" fontId="9" fillId="21" borderId="63" xfId="1" applyFont="1" applyFill="1" applyBorder="1" applyAlignment="1" applyProtection="1">
      <alignment horizontal="center" vertical="center" wrapText="1"/>
      <protection locked="0"/>
    </xf>
    <xf numFmtId="0" fontId="9" fillId="21" borderId="61" xfId="1" applyFont="1" applyFill="1" applyBorder="1" applyAlignment="1" applyProtection="1">
      <alignment horizontal="center" vertical="center" wrapText="1"/>
      <protection locked="0"/>
    </xf>
    <xf numFmtId="0" fontId="9" fillId="21" borderId="64" xfId="1" applyFont="1" applyFill="1" applyBorder="1" applyAlignment="1" applyProtection="1">
      <alignment horizontal="center" vertical="center" wrapText="1"/>
      <protection locked="0"/>
    </xf>
    <xf numFmtId="0" fontId="11" fillId="3" borderId="42" xfId="1" applyFont="1" applyFill="1" applyBorder="1" applyAlignment="1">
      <alignment horizontal="center" vertical="center" wrapText="1"/>
    </xf>
    <xf numFmtId="0" fontId="9" fillId="16" borderId="75" xfId="1" applyFont="1" applyFill="1" applyBorder="1" applyAlignment="1" applyProtection="1">
      <alignment horizontal="center" vertical="center" wrapText="1"/>
      <protection locked="0"/>
    </xf>
    <xf numFmtId="0" fontId="10" fillId="9" borderId="42" xfId="1" applyFont="1" applyFill="1" applyBorder="1" applyAlignment="1">
      <alignment horizontal="center" vertical="center" wrapText="1"/>
    </xf>
    <xf numFmtId="164" fontId="11" fillId="3" borderId="59" xfId="1" applyNumberFormat="1" applyFont="1" applyFill="1" applyBorder="1" applyAlignment="1">
      <alignment horizontal="center" vertical="center" wrapText="1"/>
    </xf>
    <xf numFmtId="0" fontId="9" fillId="16" borderId="15" xfId="1" applyFont="1" applyFill="1" applyBorder="1" applyAlignment="1" applyProtection="1">
      <alignment horizontal="center" wrapText="1"/>
      <protection locked="0"/>
    </xf>
    <xf numFmtId="0" fontId="9" fillId="16" borderId="1" xfId="1" applyFont="1" applyFill="1" applyBorder="1" applyAlignment="1" applyProtection="1">
      <alignment horizontal="center" wrapText="1"/>
      <protection locked="0"/>
    </xf>
    <xf numFmtId="0" fontId="9" fillId="16" borderId="11" xfId="1" applyFont="1" applyFill="1" applyBorder="1" applyAlignment="1" applyProtection="1">
      <alignment horizontal="center" wrapText="1"/>
      <protection locked="0"/>
    </xf>
    <xf numFmtId="164" fontId="11" fillId="3" borderId="12" xfId="1" applyNumberFormat="1" applyFont="1" applyFill="1" applyBorder="1" applyAlignment="1">
      <alignment horizontal="center" wrapText="1"/>
    </xf>
    <xf numFmtId="1" fontId="9" fillId="0" borderId="15" xfId="1" applyNumberFormat="1" applyFont="1" applyFill="1" applyBorder="1" applyAlignment="1">
      <alignment horizontal="center" wrapText="1"/>
    </xf>
    <xf numFmtId="1" fontId="9" fillId="0" borderId="1" xfId="1" applyNumberFormat="1" applyFont="1" applyFill="1" applyBorder="1" applyAlignment="1">
      <alignment horizontal="center" wrapText="1"/>
    </xf>
    <xf numFmtId="164" fontId="11" fillId="3" borderId="59" xfId="1" applyNumberFormat="1" applyFont="1" applyFill="1" applyBorder="1" applyAlignment="1">
      <alignment horizontal="center" wrapText="1"/>
    </xf>
    <xf numFmtId="0" fontId="9" fillId="16" borderId="7" xfId="1" applyFont="1" applyFill="1" applyBorder="1" applyAlignment="1" applyProtection="1">
      <alignment horizontal="center" wrapText="1"/>
      <protection locked="0"/>
    </xf>
    <xf numFmtId="0" fontId="9" fillId="16" borderId="2" xfId="1" applyFont="1" applyFill="1" applyBorder="1" applyAlignment="1" applyProtection="1">
      <alignment horizontal="center" wrapText="1"/>
      <protection locked="0"/>
    </xf>
    <xf numFmtId="0" fontId="9" fillId="16" borderId="46" xfId="1" applyFont="1" applyFill="1" applyBorder="1" applyAlignment="1" applyProtection="1">
      <alignment horizontal="center" wrapText="1"/>
      <protection locked="0"/>
    </xf>
    <xf numFmtId="0" fontId="9" fillId="16" borderId="19" xfId="1" applyFont="1" applyFill="1" applyBorder="1" applyAlignment="1" applyProtection="1">
      <alignment horizontal="center" wrapText="1"/>
      <protection locked="0"/>
    </xf>
    <xf numFmtId="0" fontId="9" fillId="16" borderId="20" xfId="1" applyFont="1" applyFill="1" applyBorder="1" applyAlignment="1" applyProtection="1">
      <alignment horizontal="center" wrapText="1"/>
      <protection locked="0"/>
    </xf>
    <xf numFmtId="1" fontId="9" fillId="0" borderId="46" xfId="1" applyNumberFormat="1" applyFont="1" applyFill="1" applyBorder="1" applyAlignment="1">
      <alignment horizontal="center" wrapText="1"/>
    </xf>
    <xf numFmtId="1" fontId="9" fillId="0" borderId="19" xfId="1" applyNumberFormat="1" applyFont="1" applyFill="1" applyBorder="1" applyAlignment="1">
      <alignment horizontal="center" wrapText="1"/>
    </xf>
    <xf numFmtId="0" fontId="15" fillId="0" borderId="0" xfId="1" applyFont="1" applyAlignment="1"/>
    <xf numFmtId="0" fontId="17" fillId="0" borderId="0" xfId="1" applyFont="1"/>
    <xf numFmtId="0" fontId="11" fillId="3" borderId="26" xfId="1" applyFont="1" applyFill="1" applyBorder="1" applyAlignment="1">
      <alignment horizontal="center" vertical="top" wrapText="1"/>
    </xf>
    <xf numFmtId="0" fontId="11" fillId="3" borderId="28" xfId="1" applyFont="1" applyFill="1" applyBorder="1" applyAlignment="1">
      <alignment vertical="center"/>
    </xf>
    <xf numFmtId="0" fontId="11" fillId="3" borderId="47" xfId="1" applyFont="1" applyFill="1" applyBorder="1" applyAlignment="1">
      <alignment vertical="center"/>
    </xf>
    <xf numFmtId="0" fontId="11" fillId="3" borderId="43" xfId="1" applyFont="1" applyFill="1" applyBorder="1" applyAlignment="1">
      <alignment vertical="center" wrapText="1"/>
    </xf>
    <xf numFmtId="0" fontId="11" fillId="3" borderId="24" xfId="1" applyFont="1" applyFill="1" applyBorder="1" applyAlignment="1">
      <alignment horizontal="center" vertical="center"/>
    </xf>
    <xf numFmtId="0" fontId="11" fillId="3" borderId="26" xfId="1" applyFont="1" applyFill="1" applyBorder="1" applyAlignment="1">
      <alignment horizontal="center" vertical="center"/>
    </xf>
    <xf numFmtId="0" fontId="11" fillId="3" borderId="28" xfId="1" applyFont="1" applyFill="1" applyBorder="1" applyAlignment="1">
      <alignment horizontal="center" vertical="center"/>
    </xf>
    <xf numFmtId="0" fontId="11" fillId="3" borderId="29" xfId="1" applyFont="1" applyFill="1" applyBorder="1" applyAlignment="1">
      <alignment horizontal="center" vertical="center"/>
    </xf>
    <xf numFmtId="0" fontId="11" fillId="3" borderId="30" xfId="1" applyFont="1" applyFill="1" applyBorder="1" applyAlignment="1">
      <alignment horizontal="center" vertical="center"/>
    </xf>
    <xf numFmtId="0" fontId="11" fillId="3" borderId="47" xfId="1" applyFont="1" applyFill="1" applyBorder="1" applyAlignment="1">
      <alignment horizontal="center" vertical="center"/>
    </xf>
    <xf numFmtId="164" fontId="11" fillId="3" borderId="43" xfId="1" applyNumberFormat="1" applyFont="1" applyFill="1" applyBorder="1" applyAlignment="1">
      <alignment horizontal="center" vertical="center" wrapText="1"/>
    </xf>
    <xf numFmtId="0" fontId="11" fillId="3" borderId="25" xfId="1" applyFont="1" applyFill="1" applyBorder="1" applyAlignment="1">
      <alignment horizontal="center" vertical="center"/>
    </xf>
    <xf numFmtId="0" fontId="11" fillId="3" borderId="26" xfId="1" applyFont="1" applyFill="1" applyBorder="1" applyAlignment="1">
      <alignment vertical="center"/>
    </xf>
    <xf numFmtId="0" fontId="11" fillId="3" borderId="30" xfId="1" applyFont="1" applyFill="1" applyBorder="1" applyAlignment="1">
      <alignment vertical="center"/>
    </xf>
    <xf numFmtId="0" fontId="11" fillId="3" borderId="30" xfId="1" applyFont="1" applyFill="1" applyBorder="1" applyAlignment="1">
      <alignment horizontal="center" vertical="center" wrapText="1"/>
    </xf>
    <xf numFmtId="0" fontId="11" fillId="3" borderId="47" xfId="1" applyFont="1" applyFill="1" applyBorder="1" applyAlignment="1">
      <alignment horizontal="center" vertical="center" wrapText="1"/>
    </xf>
    <xf numFmtId="0" fontId="11" fillId="3" borderId="26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 applyProtection="1">
      <alignment horizontal="center" vertical="center" wrapText="1"/>
      <protection locked="0"/>
    </xf>
    <xf numFmtId="0" fontId="11" fillId="3" borderId="9" xfId="1" applyFont="1" applyFill="1" applyBorder="1" applyAlignment="1" applyProtection="1">
      <alignment horizontal="center" wrapText="1"/>
      <protection locked="0"/>
    </xf>
    <xf numFmtId="0" fontId="11" fillId="3" borderId="24" xfId="1" applyFont="1" applyFill="1" applyBorder="1" applyAlignment="1" applyProtection="1">
      <alignment horizontal="center" vertical="center" wrapText="1"/>
      <protection locked="0"/>
    </xf>
    <xf numFmtId="0" fontId="10" fillId="9" borderId="51" xfId="1" applyFont="1" applyFill="1" applyBorder="1" applyAlignment="1" applyProtection="1">
      <alignment horizontal="center" vertical="center" wrapText="1"/>
      <protection locked="0"/>
    </xf>
    <xf numFmtId="0" fontId="57" fillId="0" borderId="42" xfId="1" applyFont="1" applyFill="1" applyBorder="1" applyAlignment="1">
      <alignment horizontal="center" vertical="center" wrapText="1"/>
    </xf>
    <xf numFmtId="0" fontId="22" fillId="16" borderId="8" xfId="1" applyFont="1" applyFill="1" applyBorder="1" applyAlignment="1">
      <alignment horizontal="center" vertical="center" textRotation="90" wrapText="1"/>
    </xf>
    <xf numFmtId="0" fontId="22" fillId="16" borderId="4" xfId="1" applyFont="1" applyFill="1" applyBorder="1" applyAlignment="1">
      <alignment horizontal="center" vertical="center" textRotation="90" wrapText="1"/>
    </xf>
    <xf numFmtId="0" fontId="22" fillId="16" borderId="3" xfId="1" applyFont="1" applyFill="1" applyBorder="1" applyAlignment="1">
      <alignment horizontal="center" vertical="center" textRotation="90" wrapText="1"/>
    </xf>
    <xf numFmtId="0" fontId="19" fillId="2" borderId="0" xfId="1" applyFont="1" applyFill="1" applyBorder="1" applyAlignment="1">
      <alignment horizontal="center"/>
    </xf>
    <xf numFmtId="0" fontId="35" fillId="0" borderId="0" xfId="1" applyFont="1"/>
    <xf numFmtId="0" fontId="45" fillId="0" borderId="22" xfId="0" applyFont="1" applyBorder="1" applyAlignment="1">
      <alignment horizontal="center" vertical="center" wrapText="1"/>
    </xf>
    <xf numFmtId="0" fontId="45" fillId="0" borderId="22" xfId="0" applyFont="1" applyFill="1" applyBorder="1" applyAlignment="1">
      <alignment vertical="center" wrapText="1"/>
    </xf>
    <xf numFmtId="0" fontId="45" fillId="0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45" fillId="16" borderId="22" xfId="0" applyFont="1" applyFill="1" applyBorder="1" applyAlignment="1">
      <alignment horizontal="center" vertical="center" wrapText="1"/>
    </xf>
    <xf numFmtId="0" fontId="59" fillId="0" borderId="0" xfId="1" applyFont="1" applyBorder="1" applyAlignment="1">
      <alignment horizontal="center" vertical="center"/>
    </xf>
    <xf numFmtId="0" fontId="59" fillId="0" borderId="55" xfId="1" applyFont="1" applyBorder="1" applyAlignment="1">
      <alignment horizontal="center" vertical="center"/>
    </xf>
    <xf numFmtId="0" fontId="60" fillId="0" borderId="0" xfId="1" applyFont="1" applyBorder="1" applyAlignment="1">
      <alignment horizontal="center"/>
    </xf>
    <xf numFmtId="0" fontId="12" fillId="7" borderId="36" xfId="1" applyFont="1" applyFill="1" applyBorder="1" applyAlignment="1">
      <alignment horizontal="center" textRotation="90" wrapText="1"/>
    </xf>
    <xf numFmtId="0" fontId="4" fillId="7" borderId="40" xfId="1" applyFont="1" applyFill="1" applyBorder="1" applyAlignment="1">
      <alignment horizontal="center" vertical="center" textRotation="90" wrapText="1"/>
    </xf>
    <xf numFmtId="0" fontId="4" fillId="16" borderId="52" xfId="1" applyFont="1" applyFill="1" applyBorder="1" applyAlignment="1">
      <alignment horizontal="center" vertical="center" textRotation="90" wrapText="1"/>
    </xf>
    <xf numFmtId="0" fontId="41" fillId="14" borderId="43" xfId="1" applyFont="1" applyFill="1" applyBorder="1" applyAlignment="1">
      <alignment horizontal="center" vertical="center" textRotation="90" wrapText="1"/>
    </xf>
    <xf numFmtId="0" fontId="4" fillId="14" borderId="30" xfId="1" applyFont="1" applyFill="1" applyBorder="1" applyAlignment="1">
      <alignment horizontal="center" vertical="center" textRotation="90" wrapText="1"/>
    </xf>
    <xf numFmtId="0" fontId="4" fillId="24" borderId="28" xfId="1" applyFont="1" applyFill="1" applyBorder="1" applyAlignment="1">
      <alignment horizontal="center" vertical="center" textRotation="90" wrapText="1"/>
    </xf>
    <xf numFmtId="0" fontId="41" fillId="6" borderId="43" xfId="1" applyFont="1" applyFill="1" applyBorder="1" applyAlignment="1">
      <alignment horizontal="center" vertical="center" textRotation="90" wrapText="1"/>
    </xf>
    <xf numFmtId="0" fontId="41" fillId="20" borderId="43" xfId="1" applyFont="1" applyFill="1" applyBorder="1" applyAlignment="1">
      <alignment horizontal="center" vertical="center" textRotation="90" wrapText="1"/>
    </xf>
    <xf numFmtId="0" fontId="41" fillId="5" borderId="43" xfId="1" applyFont="1" applyFill="1" applyBorder="1" applyAlignment="1">
      <alignment horizontal="center" vertical="center" textRotation="90" wrapText="1"/>
    </xf>
    <xf numFmtId="0" fontId="41" fillId="15" borderId="43" xfId="1" applyFont="1" applyFill="1" applyBorder="1" applyAlignment="1">
      <alignment horizontal="center" vertical="center" textRotation="90" wrapText="1"/>
    </xf>
    <xf numFmtId="0" fontId="9" fillId="0" borderId="36" xfId="1" applyFont="1" applyBorder="1" applyAlignment="1">
      <alignment horizontal="center" vertical="top" wrapText="1"/>
    </xf>
    <xf numFmtId="0" fontId="12" fillId="3" borderId="31" xfId="1" applyFont="1" applyFill="1" applyBorder="1" applyAlignment="1">
      <alignment horizontal="center" vertical="top" wrapText="1"/>
    </xf>
    <xf numFmtId="0" fontId="11" fillId="24" borderId="39" xfId="1" applyFont="1" applyFill="1" applyBorder="1" applyAlignment="1">
      <alignment horizontal="center" vertical="center" wrapText="1"/>
    </xf>
    <xf numFmtId="0" fontId="11" fillId="16" borderId="40" xfId="1" applyFont="1" applyFill="1" applyBorder="1" applyAlignment="1">
      <alignment horizontal="center" vertical="center" wrapText="1"/>
    </xf>
    <xf numFmtId="0" fontId="11" fillId="12" borderId="40" xfId="1" applyFont="1" applyFill="1" applyBorder="1" applyAlignment="1">
      <alignment horizontal="center" vertical="center" wrapText="1"/>
    </xf>
    <xf numFmtId="0" fontId="11" fillId="14" borderId="75" xfId="1" applyFont="1" applyFill="1" applyBorder="1" applyAlignment="1" applyProtection="1">
      <alignment horizontal="center" vertical="center" wrapText="1"/>
      <protection locked="0"/>
    </xf>
    <xf numFmtId="0" fontId="11" fillId="14" borderId="42" xfId="1" applyFont="1" applyFill="1" applyBorder="1" applyAlignment="1">
      <alignment horizontal="center" vertical="center"/>
    </xf>
    <xf numFmtId="0" fontId="11" fillId="24" borderId="39" xfId="1" applyFont="1" applyFill="1" applyBorder="1" applyAlignment="1">
      <alignment horizontal="center" vertical="center"/>
    </xf>
    <xf numFmtId="0" fontId="11" fillId="16" borderId="40" xfId="1" applyFont="1" applyFill="1" applyBorder="1" applyAlignment="1">
      <alignment horizontal="center" vertical="center"/>
    </xf>
    <xf numFmtId="0" fontId="11" fillId="12" borderId="40" xfId="1" applyFont="1" applyFill="1" applyBorder="1" applyAlignment="1">
      <alignment horizontal="center" vertical="center"/>
    </xf>
    <xf numFmtId="0" fontId="12" fillId="3" borderId="51" xfId="1" applyFont="1" applyFill="1" applyBorder="1" applyAlignment="1">
      <alignment horizontal="center" vertical="center" wrapText="1"/>
    </xf>
    <xf numFmtId="0" fontId="11" fillId="14" borderId="28" xfId="1" applyFont="1" applyFill="1" applyBorder="1" applyAlignment="1" applyProtection="1">
      <alignment horizontal="center" vertical="center" wrapText="1"/>
      <protection locked="0"/>
    </xf>
    <xf numFmtId="0" fontId="11" fillId="16" borderId="37" xfId="1" applyFont="1" applyFill="1" applyBorder="1" applyAlignment="1" applyProtection="1">
      <alignment horizontal="center" vertical="center" wrapText="1"/>
      <protection locked="0"/>
    </xf>
    <xf numFmtId="0" fontId="11" fillId="16" borderId="39" xfId="1" applyFont="1" applyFill="1" applyBorder="1" applyAlignment="1" applyProtection="1">
      <alignment horizontal="center" vertical="center" wrapText="1"/>
      <protection locked="0"/>
    </xf>
    <xf numFmtId="0" fontId="11" fillId="24" borderId="39" xfId="1" applyFont="1" applyFill="1" applyBorder="1" applyAlignment="1" applyProtection="1">
      <alignment horizontal="center" vertical="center" wrapText="1"/>
      <protection locked="0"/>
    </xf>
    <xf numFmtId="0" fontId="11" fillId="16" borderId="50" xfId="1" applyFont="1" applyFill="1" applyBorder="1" applyAlignment="1" applyProtection="1">
      <alignment horizontal="center" vertical="center" wrapText="1"/>
      <protection locked="0"/>
    </xf>
    <xf numFmtId="0" fontId="11" fillId="12" borderId="39" xfId="1" applyFont="1" applyFill="1" applyBorder="1" applyAlignment="1" applyProtection="1">
      <alignment horizontal="center" vertical="center" wrapText="1"/>
      <protection locked="0"/>
    </xf>
    <xf numFmtId="0" fontId="14" fillId="16" borderId="39" xfId="1" applyFont="1" applyFill="1" applyBorder="1" applyAlignment="1">
      <alignment horizontal="center" vertical="center" wrapText="1"/>
    </xf>
    <xf numFmtId="0" fontId="14" fillId="17" borderId="37" xfId="1" applyFont="1" applyFill="1" applyBorder="1" applyAlignment="1">
      <alignment horizontal="center" vertical="center" wrapText="1"/>
    </xf>
    <xf numFmtId="0" fontId="14" fillId="17" borderId="50" xfId="1" applyFont="1" applyFill="1" applyBorder="1" applyAlignment="1">
      <alignment horizontal="center" vertical="center" wrapText="1"/>
    </xf>
    <xf numFmtId="0" fontId="14" fillId="16" borderId="33" xfId="1" applyFont="1" applyFill="1" applyBorder="1" applyAlignment="1">
      <alignment horizontal="center" vertical="center" wrapText="1"/>
    </xf>
    <xf numFmtId="0" fontId="14" fillId="24" borderId="33" xfId="1" applyFont="1" applyFill="1" applyBorder="1" applyAlignment="1">
      <alignment horizontal="center" vertical="center" wrapText="1"/>
    </xf>
    <xf numFmtId="0" fontId="14" fillId="21" borderId="33" xfId="1" applyFont="1" applyFill="1" applyBorder="1" applyAlignment="1">
      <alignment horizontal="center" vertical="center" wrapText="1"/>
    </xf>
    <xf numFmtId="0" fontId="62" fillId="16" borderId="0" xfId="1" applyFont="1" applyFill="1"/>
    <xf numFmtId="0" fontId="63" fillId="16" borderId="0" xfId="1" applyFont="1" applyFill="1" applyBorder="1" applyAlignment="1">
      <alignment horizontal="center"/>
    </xf>
    <xf numFmtId="0" fontId="63" fillId="16" borderId="0" xfId="1" applyFont="1" applyFill="1" applyBorder="1" applyAlignment="1"/>
    <xf numFmtId="0" fontId="64" fillId="16" borderId="0" xfId="1" applyFont="1" applyFill="1"/>
    <xf numFmtId="0" fontId="13" fillId="0" borderId="0" xfId="1" applyFont="1"/>
    <xf numFmtId="0" fontId="7" fillId="0" borderId="0" xfId="1" applyFont="1" applyAlignment="1">
      <alignment vertical="center"/>
    </xf>
    <xf numFmtId="0" fontId="9" fillId="0" borderId="21" xfId="1" applyFont="1" applyBorder="1" applyAlignment="1">
      <alignment horizontal="center" vertical="top" wrapText="1"/>
    </xf>
    <xf numFmtId="0" fontId="9" fillId="0" borderId="46" xfId="1" applyFont="1" applyBorder="1" applyAlignment="1">
      <alignment horizontal="center" vertical="top" wrapText="1"/>
    </xf>
    <xf numFmtId="0" fontId="9" fillId="0" borderId="19" xfId="1" applyFont="1" applyBorder="1" applyAlignment="1">
      <alignment horizontal="center" vertical="top" wrapText="1"/>
    </xf>
    <xf numFmtId="0" fontId="11" fillId="3" borderId="21" xfId="1" applyFont="1" applyFill="1" applyBorder="1" applyAlignment="1">
      <alignment horizontal="center" vertical="center" wrapText="1"/>
    </xf>
    <xf numFmtId="0" fontId="9" fillId="2" borderId="20" xfId="1" applyFont="1" applyFill="1" applyBorder="1" applyAlignment="1" applyProtection="1">
      <alignment horizontal="center" vertical="center" wrapText="1"/>
      <protection locked="0"/>
    </xf>
    <xf numFmtId="0" fontId="9" fillId="13" borderId="22" xfId="1" applyFont="1" applyFill="1" applyBorder="1" applyAlignment="1" applyProtection="1">
      <alignment horizontal="center" vertical="center" wrapText="1"/>
      <protection locked="0"/>
    </xf>
    <xf numFmtId="0" fontId="9" fillId="13" borderId="19" xfId="1" applyFont="1" applyFill="1" applyBorder="1" applyAlignment="1" applyProtection="1">
      <alignment horizontal="center" vertical="center" wrapText="1"/>
      <protection locked="0"/>
    </xf>
    <xf numFmtId="0" fontId="9" fillId="7" borderId="46" xfId="1" applyFont="1" applyFill="1" applyBorder="1" applyAlignment="1" applyProtection="1">
      <alignment horizontal="center" vertical="center" wrapText="1"/>
      <protection locked="0"/>
    </xf>
    <xf numFmtId="0" fontId="9" fillId="7" borderId="22" xfId="1" applyFont="1" applyFill="1" applyBorder="1" applyAlignment="1" applyProtection="1">
      <alignment horizontal="center" vertical="center" wrapText="1"/>
      <protection locked="0"/>
    </xf>
    <xf numFmtId="0" fontId="9" fillId="16" borderId="61" xfId="1" applyFont="1" applyFill="1" applyBorder="1" applyAlignment="1" applyProtection="1">
      <alignment horizontal="center" vertical="center" wrapText="1"/>
      <protection locked="0"/>
    </xf>
    <xf numFmtId="0" fontId="9" fillId="14" borderId="53" xfId="1" applyFont="1" applyFill="1" applyBorder="1" applyAlignment="1" applyProtection="1">
      <alignment horizontal="center" vertical="center" wrapText="1"/>
      <protection locked="0"/>
    </xf>
    <xf numFmtId="0" fontId="9" fillId="14" borderId="19" xfId="1" applyFont="1" applyFill="1" applyBorder="1" applyAlignment="1" applyProtection="1">
      <alignment horizontal="center" vertical="center" wrapText="1"/>
      <protection locked="0"/>
    </xf>
    <xf numFmtId="0" fontId="9" fillId="14" borderId="23" xfId="1" applyFont="1" applyFill="1" applyBorder="1" applyAlignment="1" applyProtection="1">
      <alignment horizontal="center" vertical="center" wrapText="1"/>
      <protection locked="0"/>
    </xf>
    <xf numFmtId="0" fontId="9" fillId="24" borderId="22" xfId="1" applyFont="1" applyFill="1" applyBorder="1" applyAlignment="1" applyProtection="1">
      <alignment horizontal="center" vertical="center" wrapText="1"/>
      <protection locked="0"/>
    </xf>
    <xf numFmtId="0" fontId="9" fillId="6" borderId="46" xfId="1" applyFont="1" applyFill="1" applyBorder="1" applyAlignment="1" applyProtection="1">
      <alignment horizontal="center" vertical="center" wrapText="1"/>
      <protection locked="0"/>
    </xf>
    <xf numFmtId="0" fontId="9" fillId="6" borderId="22" xfId="1" applyFont="1" applyFill="1" applyBorder="1" applyAlignment="1" applyProtection="1">
      <alignment horizontal="center" vertical="center" wrapText="1"/>
      <protection locked="0"/>
    </xf>
    <xf numFmtId="0" fontId="9" fillId="6" borderId="23" xfId="1" applyFont="1" applyFill="1" applyBorder="1" applyAlignment="1" applyProtection="1">
      <alignment horizontal="center" vertical="center" wrapText="1"/>
      <protection locked="0"/>
    </xf>
    <xf numFmtId="0" fontId="9" fillId="20" borderId="46" xfId="1" applyFont="1" applyFill="1" applyBorder="1" applyAlignment="1" applyProtection="1">
      <alignment horizontal="center" vertical="center" wrapText="1"/>
      <protection locked="0"/>
    </xf>
    <xf numFmtId="0" fontId="9" fillId="20" borderId="22" xfId="1" applyFont="1" applyFill="1" applyBorder="1" applyAlignment="1" applyProtection="1">
      <alignment horizontal="center" vertical="center" wrapText="1"/>
      <protection locked="0"/>
    </xf>
    <xf numFmtId="0" fontId="9" fillId="20" borderId="23" xfId="1" applyFont="1" applyFill="1" applyBorder="1" applyAlignment="1" applyProtection="1">
      <alignment horizontal="center" vertical="center" wrapText="1"/>
      <protection locked="0"/>
    </xf>
    <xf numFmtId="0" fontId="9" fillId="11" borderId="22" xfId="1" applyFont="1" applyFill="1" applyBorder="1" applyAlignment="1" applyProtection="1">
      <alignment horizontal="center" vertical="center" wrapText="1"/>
      <protection locked="0"/>
    </xf>
    <xf numFmtId="0" fontId="9" fillId="5" borderId="46" xfId="1" applyFont="1" applyFill="1" applyBorder="1" applyAlignment="1" applyProtection="1">
      <alignment horizontal="center" vertical="center" wrapText="1"/>
      <protection locked="0"/>
    </xf>
    <xf numFmtId="0" fontId="9" fillId="5" borderId="22" xfId="1" applyFont="1" applyFill="1" applyBorder="1" applyAlignment="1" applyProtection="1">
      <alignment horizontal="center" vertical="center" wrapText="1"/>
      <protection locked="0"/>
    </xf>
    <xf numFmtId="0" fontId="9" fillId="5" borderId="23" xfId="1" applyFont="1" applyFill="1" applyBorder="1" applyAlignment="1" applyProtection="1">
      <alignment horizontal="center" vertical="center" wrapText="1"/>
      <protection locked="0"/>
    </xf>
    <xf numFmtId="0" fontId="9" fillId="12" borderId="22" xfId="1" applyFont="1" applyFill="1" applyBorder="1" applyAlignment="1" applyProtection="1">
      <alignment horizontal="center" vertical="center" wrapText="1"/>
      <protection locked="0"/>
    </xf>
    <xf numFmtId="0" fontId="9" fillId="15" borderId="46" xfId="1" applyFont="1" applyFill="1" applyBorder="1" applyAlignment="1" applyProtection="1">
      <alignment horizontal="center" vertical="center" wrapText="1"/>
      <protection locked="0"/>
    </xf>
    <xf numFmtId="0" fontId="9" fillId="15" borderId="22" xfId="1" applyFont="1" applyFill="1" applyBorder="1" applyAlignment="1" applyProtection="1">
      <alignment horizontal="center" vertical="center" wrapText="1"/>
      <protection locked="0"/>
    </xf>
    <xf numFmtId="0" fontId="9" fillId="15" borderId="23" xfId="1" applyFont="1" applyFill="1" applyBorder="1" applyAlignment="1" applyProtection="1">
      <alignment horizontal="center" vertical="center" wrapText="1"/>
      <protection locked="0"/>
    </xf>
    <xf numFmtId="0" fontId="13" fillId="16" borderId="46" xfId="1" applyFont="1" applyFill="1" applyBorder="1" applyAlignment="1" applyProtection="1">
      <alignment horizontal="center" vertical="center" wrapText="1"/>
      <protection locked="0"/>
    </xf>
    <xf numFmtId="0" fontId="13" fillId="16" borderId="22" xfId="1" applyFont="1" applyFill="1" applyBorder="1" applyAlignment="1" applyProtection="1">
      <alignment horizontal="center" vertical="center" wrapText="1"/>
      <protection locked="0"/>
    </xf>
    <xf numFmtId="0" fontId="13" fillId="16" borderId="19" xfId="1" applyFont="1" applyFill="1" applyBorder="1" applyAlignment="1" applyProtection="1">
      <alignment horizontal="center" vertical="center" wrapText="1"/>
      <protection locked="0"/>
    </xf>
    <xf numFmtId="0" fontId="13" fillId="4" borderId="46" xfId="1" applyFont="1" applyFill="1" applyBorder="1" applyAlignment="1" applyProtection="1">
      <alignment horizontal="center" vertical="center" wrapText="1"/>
      <protection locked="0"/>
    </xf>
    <xf numFmtId="0" fontId="13" fillId="4" borderId="22" xfId="1" applyFont="1" applyFill="1" applyBorder="1" applyAlignment="1" applyProtection="1">
      <alignment horizontal="center" vertical="center" wrapText="1"/>
      <protection locked="0"/>
    </xf>
    <xf numFmtId="0" fontId="13" fillId="4" borderId="23" xfId="1" applyFont="1" applyFill="1" applyBorder="1" applyAlignment="1" applyProtection="1">
      <alignment horizontal="center" vertical="center" wrapText="1"/>
      <protection locked="0"/>
    </xf>
    <xf numFmtId="0" fontId="9" fillId="0" borderId="12" xfId="1" applyFont="1" applyBorder="1" applyAlignment="1">
      <alignment horizontal="center" vertical="top" wrapText="1"/>
    </xf>
    <xf numFmtId="0" fontId="9" fillId="0" borderId="15" xfId="1" applyFont="1" applyBorder="1" applyAlignment="1">
      <alignment horizontal="center" vertical="top" wrapText="1"/>
    </xf>
    <xf numFmtId="0" fontId="9" fillId="0" borderId="1" xfId="1" applyFont="1" applyBorder="1" applyAlignment="1">
      <alignment horizontal="center" vertical="top" wrapText="1"/>
    </xf>
    <xf numFmtId="0" fontId="9" fillId="2" borderId="11" xfId="1" applyFont="1" applyFill="1" applyBorder="1" applyAlignment="1" applyProtection="1">
      <alignment horizontal="center" vertical="center" wrapText="1"/>
      <protection locked="0"/>
    </xf>
    <xf numFmtId="0" fontId="9" fillId="13" borderId="13" xfId="1" applyFont="1" applyFill="1" applyBorder="1" applyAlignment="1" applyProtection="1">
      <alignment horizontal="center" vertical="center" wrapText="1"/>
      <protection locked="0"/>
    </xf>
    <xf numFmtId="0" fontId="9" fillId="13" borderId="1" xfId="1" applyFont="1" applyFill="1" applyBorder="1" applyAlignment="1" applyProtection="1">
      <alignment horizontal="center" vertical="center" wrapText="1"/>
      <protection locked="0"/>
    </xf>
    <xf numFmtId="0" fontId="9" fillId="7" borderId="15" xfId="1" applyFont="1" applyFill="1" applyBorder="1" applyAlignment="1" applyProtection="1">
      <alignment horizontal="center" vertical="center" wrapText="1"/>
      <protection locked="0"/>
    </xf>
    <xf numFmtId="0" fontId="9" fillId="24" borderId="13" xfId="1" applyFont="1" applyFill="1" applyBorder="1" applyAlignment="1" applyProtection="1">
      <alignment horizontal="center" vertical="center" wrapText="1"/>
      <protection locked="0"/>
    </xf>
    <xf numFmtId="0" fontId="9" fillId="6" borderId="15" xfId="1" applyFont="1" applyFill="1" applyBorder="1" applyAlignment="1" applyProtection="1">
      <alignment horizontal="center" vertical="center" wrapText="1"/>
      <protection locked="0"/>
    </xf>
    <xf numFmtId="0" fontId="9" fillId="6" borderId="13" xfId="1" applyFont="1" applyFill="1" applyBorder="1" applyAlignment="1" applyProtection="1">
      <alignment horizontal="center" vertical="center" wrapText="1"/>
      <protection locked="0"/>
    </xf>
    <xf numFmtId="0" fontId="9" fillId="6" borderId="14" xfId="1" applyFont="1" applyFill="1" applyBorder="1" applyAlignment="1" applyProtection="1">
      <alignment horizontal="center" vertical="center" wrapText="1"/>
      <protection locked="0"/>
    </xf>
    <xf numFmtId="0" fontId="9" fillId="21" borderId="13" xfId="1" applyFont="1" applyFill="1" applyBorder="1" applyAlignment="1" applyProtection="1">
      <alignment horizontal="center" vertical="center" wrapText="1"/>
      <protection locked="0"/>
    </xf>
    <xf numFmtId="0" fontId="9" fillId="20" borderId="15" xfId="1" applyFont="1" applyFill="1" applyBorder="1" applyAlignment="1" applyProtection="1">
      <alignment horizontal="center" vertical="center" wrapText="1"/>
      <protection locked="0"/>
    </xf>
    <xf numFmtId="0" fontId="9" fillId="20" borderId="13" xfId="1" applyFont="1" applyFill="1" applyBorder="1" applyAlignment="1" applyProtection="1">
      <alignment horizontal="center" vertical="center" wrapText="1"/>
      <protection locked="0"/>
    </xf>
    <xf numFmtId="0" fontId="9" fillId="20" borderId="14" xfId="1" applyFont="1" applyFill="1" applyBorder="1" applyAlignment="1" applyProtection="1">
      <alignment horizontal="center" vertical="center" wrapText="1"/>
      <protection locked="0"/>
    </xf>
    <xf numFmtId="0" fontId="9" fillId="11" borderId="13" xfId="1" applyFont="1" applyFill="1" applyBorder="1" applyAlignment="1" applyProtection="1">
      <alignment horizontal="center" vertical="center" wrapText="1"/>
      <protection locked="0"/>
    </xf>
    <xf numFmtId="0" fontId="9" fillId="5" borderId="15" xfId="1" applyFont="1" applyFill="1" applyBorder="1" applyAlignment="1" applyProtection="1">
      <alignment horizontal="center" vertical="center" wrapText="1"/>
      <protection locked="0"/>
    </xf>
    <xf numFmtId="0" fontId="9" fillId="5" borderId="13" xfId="1" applyFont="1" applyFill="1" applyBorder="1" applyAlignment="1" applyProtection="1">
      <alignment horizontal="center" vertical="center" wrapText="1"/>
      <protection locked="0"/>
    </xf>
    <xf numFmtId="0" fontId="9" fillId="5" borderId="14" xfId="1" applyFont="1" applyFill="1" applyBorder="1" applyAlignment="1" applyProtection="1">
      <alignment horizontal="center" vertical="center" wrapText="1"/>
      <protection locked="0"/>
    </xf>
    <xf numFmtId="0" fontId="9" fillId="12" borderId="13" xfId="1" applyFont="1" applyFill="1" applyBorder="1" applyAlignment="1" applyProtection="1">
      <alignment horizontal="center" vertical="center" wrapText="1"/>
      <protection locked="0"/>
    </xf>
    <xf numFmtId="0" fontId="9" fillId="15" borderId="15" xfId="1" applyFont="1" applyFill="1" applyBorder="1" applyAlignment="1" applyProtection="1">
      <alignment horizontal="center" vertical="center" wrapText="1"/>
      <protection locked="0"/>
    </xf>
    <xf numFmtId="0" fontId="9" fillId="15" borderId="13" xfId="1" applyFont="1" applyFill="1" applyBorder="1" applyAlignment="1" applyProtection="1">
      <alignment horizontal="center" vertical="center" wrapText="1"/>
      <protection locked="0"/>
    </xf>
    <xf numFmtId="0" fontId="9" fillId="15" borderId="14" xfId="1" applyFont="1" applyFill="1" applyBorder="1" applyAlignment="1" applyProtection="1">
      <alignment horizontal="center" vertical="center" wrapText="1"/>
      <protection locked="0"/>
    </xf>
    <xf numFmtId="0" fontId="9" fillId="0" borderId="60" xfId="1" applyFont="1" applyBorder="1" applyAlignment="1">
      <alignment horizontal="center" vertical="top" wrapText="1"/>
    </xf>
    <xf numFmtId="0" fontId="9" fillId="0" borderId="7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9" fillId="2" borderId="3" xfId="1" applyFont="1" applyFill="1" applyBorder="1" applyAlignment="1" applyProtection="1">
      <alignment horizontal="center" vertical="center" wrapText="1"/>
      <protection locked="0"/>
    </xf>
    <xf numFmtId="0" fontId="9" fillId="13" borderId="8" xfId="1" applyFont="1" applyFill="1" applyBorder="1" applyAlignment="1" applyProtection="1">
      <alignment horizontal="center" vertical="center" wrapText="1"/>
      <protection locked="0"/>
    </xf>
    <xf numFmtId="0" fontId="9" fillId="13" borderId="2" xfId="1" applyFont="1" applyFill="1" applyBorder="1" applyAlignment="1" applyProtection="1">
      <alignment horizontal="center" vertical="center" wrapText="1"/>
      <protection locked="0"/>
    </xf>
    <xf numFmtId="0" fontId="9" fillId="7" borderId="7" xfId="1" applyFont="1" applyFill="1" applyBorder="1" applyAlignment="1" applyProtection="1">
      <alignment horizontal="center" vertical="center" wrapText="1"/>
      <protection locked="0"/>
    </xf>
    <xf numFmtId="0" fontId="9" fillId="16" borderId="56" xfId="1" applyFont="1" applyFill="1" applyBorder="1" applyAlignment="1" applyProtection="1">
      <alignment horizontal="center" vertical="center" wrapText="1"/>
      <protection locked="0"/>
    </xf>
    <xf numFmtId="0" fontId="9" fillId="14" borderId="31" xfId="1" applyFont="1" applyFill="1" applyBorder="1" applyAlignment="1" applyProtection="1">
      <alignment horizontal="center" vertical="center" wrapText="1"/>
      <protection locked="0"/>
    </xf>
    <xf numFmtId="0" fontId="9" fillId="14" borderId="16" xfId="1" applyFont="1" applyFill="1" applyBorder="1" applyAlignment="1" applyProtection="1">
      <alignment horizontal="center" vertical="center" wrapText="1"/>
      <protection locked="0"/>
    </xf>
    <xf numFmtId="0" fontId="9" fillId="14" borderId="65" xfId="1" applyFont="1" applyFill="1" applyBorder="1" applyAlignment="1" applyProtection="1">
      <alignment horizontal="center" vertical="center" wrapText="1"/>
      <protection locked="0"/>
    </xf>
    <xf numFmtId="0" fontId="9" fillId="24" borderId="8" xfId="1" applyFont="1" applyFill="1" applyBorder="1" applyAlignment="1" applyProtection="1">
      <alignment horizontal="center" vertical="center" wrapText="1"/>
      <protection locked="0"/>
    </xf>
    <xf numFmtId="0" fontId="9" fillId="6" borderId="7" xfId="1" applyFont="1" applyFill="1" applyBorder="1" applyAlignment="1" applyProtection="1">
      <alignment horizontal="center" vertical="center" wrapText="1"/>
      <protection locked="0"/>
    </xf>
    <xf numFmtId="0" fontId="9" fillId="6" borderId="8" xfId="1" applyFont="1" applyFill="1" applyBorder="1" applyAlignment="1" applyProtection="1">
      <alignment horizontal="center" vertical="center" wrapText="1"/>
      <protection locked="0"/>
    </xf>
    <xf numFmtId="0" fontId="9" fillId="6" borderId="4" xfId="1" applyFont="1" applyFill="1" applyBorder="1" applyAlignment="1" applyProtection="1">
      <alignment horizontal="center" vertical="center" wrapText="1"/>
      <protection locked="0"/>
    </xf>
    <xf numFmtId="0" fontId="9" fillId="20" borderId="7" xfId="1" applyFont="1" applyFill="1" applyBorder="1" applyAlignment="1" applyProtection="1">
      <alignment horizontal="center" vertical="center" wrapText="1"/>
      <protection locked="0"/>
    </xf>
    <xf numFmtId="0" fontId="9" fillId="20" borderId="8" xfId="1" applyFont="1" applyFill="1" applyBorder="1" applyAlignment="1" applyProtection="1">
      <alignment horizontal="center" vertical="center" wrapText="1"/>
      <protection locked="0"/>
    </xf>
    <xf numFmtId="0" fontId="9" fillId="20" borderId="4" xfId="1" applyFont="1" applyFill="1" applyBorder="1" applyAlignment="1" applyProtection="1">
      <alignment horizontal="center" vertical="center" wrapText="1"/>
      <protection locked="0"/>
    </xf>
    <xf numFmtId="0" fontId="9" fillId="11" borderId="8" xfId="1" applyFont="1" applyFill="1" applyBorder="1" applyAlignment="1" applyProtection="1">
      <alignment horizontal="center" vertical="center" wrapText="1"/>
      <protection locked="0"/>
    </xf>
    <xf numFmtId="0" fontId="9" fillId="5" borderId="7" xfId="1" applyFont="1" applyFill="1" applyBorder="1" applyAlignment="1" applyProtection="1">
      <alignment horizontal="center" vertical="center" wrapText="1"/>
      <protection locked="0"/>
    </xf>
    <xf numFmtId="0" fontId="9" fillId="5" borderId="8" xfId="1" applyFont="1" applyFill="1" applyBorder="1" applyAlignment="1" applyProtection="1">
      <alignment horizontal="center" vertical="center" wrapText="1"/>
      <protection locked="0"/>
    </xf>
    <xf numFmtId="0" fontId="9" fillId="5" borderId="4" xfId="1" applyFont="1" applyFill="1" applyBorder="1" applyAlignment="1" applyProtection="1">
      <alignment horizontal="center" vertical="center" wrapText="1"/>
      <protection locked="0"/>
    </xf>
    <xf numFmtId="0" fontId="9" fillId="12" borderId="8" xfId="1" applyFont="1" applyFill="1" applyBorder="1" applyAlignment="1" applyProtection="1">
      <alignment horizontal="center" vertical="center" wrapText="1"/>
      <protection locked="0"/>
    </xf>
    <xf numFmtId="0" fontId="9" fillId="15" borderId="7" xfId="1" applyFont="1" applyFill="1" applyBorder="1" applyAlignment="1" applyProtection="1">
      <alignment horizontal="center" vertical="center" wrapText="1"/>
      <protection locked="0"/>
    </xf>
    <xf numFmtId="0" fontId="9" fillId="15" borderId="8" xfId="1" applyFont="1" applyFill="1" applyBorder="1" applyAlignment="1" applyProtection="1">
      <alignment horizontal="center" vertical="center" wrapText="1"/>
      <protection locked="0"/>
    </xf>
    <xf numFmtId="0" fontId="9" fillId="15" borderId="4" xfId="1" applyFont="1" applyFill="1" applyBorder="1" applyAlignment="1" applyProtection="1">
      <alignment horizontal="center" vertical="center" wrapText="1"/>
      <protection locked="0"/>
    </xf>
    <xf numFmtId="0" fontId="9" fillId="0" borderId="59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9" fillId="0" borderId="63" xfId="1" applyFont="1" applyBorder="1" applyAlignment="1">
      <alignment horizontal="center" vertical="top" wrapText="1"/>
    </xf>
    <xf numFmtId="0" fontId="9" fillId="0" borderId="61" xfId="1" applyFont="1" applyBorder="1" applyAlignment="1">
      <alignment horizontal="center" vertical="top" wrapText="1"/>
    </xf>
    <xf numFmtId="0" fontId="9" fillId="0" borderId="62" xfId="1" applyFont="1" applyBorder="1" applyAlignment="1">
      <alignment horizontal="center" vertical="top" wrapText="1"/>
    </xf>
    <xf numFmtId="0" fontId="9" fillId="0" borderId="48" xfId="1" applyFont="1" applyBorder="1" applyAlignment="1">
      <alignment horizontal="center" vertical="top" wrapText="1"/>
    </xf>
    <xf numFmtId="0" fontId="9" fillId="0" borderId="66" xfId="1" applyFont="1" applyBorder="1" applyAlignment="1">
      <alignment horizontal="center" vertical="top" wrapText="1"/>
    </xf>
    <xf numFmtId="0" fontId="9" fillId="0" borderId="67" xfId="1" applyFont="1" applyBorder="1" applyAlignment="1">
      <alignment horizontal="center" vertical="top" wrapText="1"/>
    </xf>
    <xf numFmtId="0" fontId="9" fillId="0" borderId="68" xfId="1" applyFont="1" applyBorder="1" applyAlignment="1">
      <alignment horizontal="center" vertical="top" wrapText="1"/>
    </xf>
    <xf numFmtId="0" fontId="11" fillId="16" borderId="41" xfId="1" applyFont="1" applyFill="1" applyBorder="1" applyAlignment="1">
      <alignment horizontal="center" vertical="center" wrapText="1"/>
    </xf>
    <xf numFmtId="0" fontId="11" fillId="16" borderId="41" xfId="1" applyFont="1" applyFill="1" applyBorder="1" applyAlignment="1">
      <alignment horizontal="center" vertical="center"/>
    </xf>
    <xf numFmtId="0" fontId="11" fillId="20" borderId="36" xfId="1" applyFont="1" applyFill="1" applyBorder="1" applyAlignment="1">
      <alignment horizontal="center" vertical="center" wrapText="1"/>
    </xf>
    <xf numFmtId="0" fontId="11" fillId="20" borderId="36" xfId="1" applyFont="1" applyFill="1" applyBorder="1" applyAlignment="1">
      <alignment horizontal="center" vertical="center"/>
    </xf>
    <xf numFmtId="0" fontId="11" fillId="5" borderId="59" xfId="1" applyFont="1" applyFill="1" applyBorder="1" applyAlignment="1" applyProtection="1">
      <alignment horizontal="center" vertical="center" wrapText="1"/>
      <protection locked="0"/>
    </xf>
    <xf numFmtId="0" fontId="11" fillId="5" borderId="36" xfId="1" applyFont="1" applyFill="1" applyBorder="1" applyAlignment="1">
      <alignment horizontal="center" vertical="center" wrapText="1"/>
    </xf>
    <xf numFmtId="0" fontId="11" fillId="5" borderId="36" xfId="1" applyFont="1" applyFill="1" applyBorder="1" applyAlignment="1">
      <alignment horizontal="center" vertical="center"/>
    </xf>
    <xf numFmtId="0" fontId="14" fillId="22" borderId="33" xfId="1" applyFont="1" applyFill="1" applyBorder="1" applyAlignment="1">
      <alignment horizontal="center" vertical="center" wrapText="1"/>
    </xf>
    <xf numFmtId="0" fontId="14" fillId="11" borderId="33" xfId="1" applyFont="1" applyFill="1" applyBorder="1" applyAlignment="1">
      <alignment horizontal="center" vertical="center" wrapText="1"/>
    </xf>
    <xf numFmtId="0" fontId="14" fillId="12" borderId="33" xfId="1" applyFont="1" applyFill="1" applyBorder="1" applyAlignment="1">
      <alignment horizontal="center" vertical="center" wrapText="1"/>
    </xf>
    <xf numFmtId="0" fontId="9" fillId="21" borderId="53" xfId="1" applyFont="1" applyFill="1" applyBorder="1" applyAlignment="1" applyProtection="1">
      <alignment horizontal="center" vertical="center" wrapText="1"/>
      <protection locked="0"/>
    </xf>
    <xf numFmtId="0" fontId="9" fillId="16" borderId="10" xfId="1" applyFont="1" applyFill="1" applyBorder="1" applyAlignment="1" applyProtection="1">
      <alignment horizontal="center" vertical="center" wrapText="1"/>
      <protection locked="0"/>
    </xf>
    <xf numFmtId="0" fontId="9" fillId="16" borderId="48" xfId="1" applyFont="1" applyFill="1" applyBorder="1" applyAlignment="1" applyProtection="1">
      <alignment horizontal="center" vertical="center" wrapText="1"/>
      <protection locked="0"/>
    </xf>
    <xf numFmtId="0" fontId="11" fillId="3" borderId="51" xfId="1" applyFont="1" applyFill="1" applyBorder="1" applyAlignment="1">
      <alignment horizontal="center" wrapText="1"/>
    </xf>
    <xf numFmtId="0" fontId="11" fillId="3" borderId="11" xfId="1" applyFont="1" applyFill="1" applyBorder="1" applyAlignment="1">
      <alignment horizontal="center" wrapText="1"/>
    </xf>
    <xf numFmtId="164" fontId="11" fillId="3" borderId="14" xfId="1" applyNumberFormat="1" applyFont="1" applyFill="1" applyBorder="1" applyAlignment="1">
      <alignment horizontal="center" vertical="center" wrapText="1"/>
    </xf>
    <xf numFmtId="0" fontId="11" fillId="3" borderId="66" xfId="1" applyFont="1" applyFill="1" applyBorder="1" applyAlignment="1">
      <alignment horizontal="center" wrapText="1"/>
    </xf>
    <xf numFmtId="164" fontId="11" fillId="3" borderId="71" xfId="1" applyNumberFormat="1" applyFont="1" applyFill="1" applyBorder="1" applyAlignment="1">
      <alignment horizontal="center" vertical="center" wrapText="1"/>
    </xf>
    <xf numFmtId="0" fontId="11" fillId="3" borderId="20" xfId="1" applyFont="1" applyFill="1" applyBorder="1" applyAlignment="1">
      <alignment horizontal="center" wrapText="1"/>
    </xf>
    <xf numFmtId="164" fontId="11" fillId="3" borderId="23" xfId="1" applyNumberFormat="1" applyFont="1" applyFill="1" applyBorder="1" applyAlignment="1">
      <alignment horizontal="center" vertical="center" wrapText="1"/>
    </xf>
    <xf numFmtId="0" fontId="11" fillId="3" borderId="37" xfId="1" applyFont="1" applyFill="1" applyBorder="1" applyAlignment="1">
      <alignment horizontal="center" wrapText="1"/>
    </xf>
    <xf numFmtId="164" fontId="11" fillId="3" borderId="38" xfId="1" applyNumberFormat="1" applyFont="1" applyFill="1" applyBorder="1" applyAlignment="1">
      <alignment horizontal="center" vertical="center" wrapText="1"/>
    </xf>
    <xf numFmtId="0" fontId="10" fillId="9" borderId="53" xfId="1" applyFont="1" applyFill="1" applyBorder="1" applyAlignment="1">
      <alignment horizontal="center" wrapText="1"/>
    </xf>
    <xf numFmtId="164" fontId="10" fillId="9" borderId="21" xfId="1" applyNumberFormat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vertical="center" wrapText="1"/>
    </xf>
    <xf numFmtId="0" fontId="11" fillId="3" borderId="19" xfId="1" applyFont="1" applyFill="1" applyBorder="1" applyAlignment="1">
      <alignment vertical="center" wrapText="1"/>
    </xf>
    <xf numFmtId="0" fontId="11" fillId="3" borderId="51" xfId="1" applyFont="1" applyFill="1" applyBorder="1" applyAlignment="1">
      <alignment vertical="center" wrapText="1"/>
    </xf>
    <xf numFmtId="0" fontId="11" fillId="3" borderId="52" xfId="1" applyFont="1" applyFill="1" applyBorder="1" applyAlignment="1">
      <alignment vertical="center"/>
    </xf>
    <xf numFmtId="0" fontId="10" fillId="9" borderId="19" xfId="1" applyFont="1" applyFill="1" applyBorder="1" applyAlignment="1">
      <alignment vertical="center" wrapText="1"/>
    </xf>
    <xf numFmtId="164" fontId="10" fillId="9" borderId="21" xfId="1" applyNumberFormat="1" applyFont="1" applyFill="1" applyBorder="1" applyAlignment="1">
      <alignment vertical="center" wrapText="1"/>
    </xf>
    <xf numFmtId="0" fontId="6" fillId="16" borderId="0" xfId="1" applyFont="1" applyFill="1" applyAlignment="1">
      <alignment horizontal="center"/>
    </xf>
    <xf numFmtId="0" fontId="6" fillId="16" borderId="0" xfId="1" applyFont="1" applyFill="1"/>
    <xf numFmtId="0" fontId="7" fillId="16" borderId="0" xfId="1" applyFont="1" applyFill="1" applyAlignment="1">
      <alignment horizontal="center"/>
    </xf>
    <xf numFmtId="0" fontId="41" fillId="16" borderId="0" xfId="1" applyFont="1" applyFill="1" applyAlignment="1"/>
    <xf numFmtId="0" fontId="7" fillId="16" borderId="0" xfId="1" applyFont="1" applyFill="1"/>
    <xf numFmtId="0" fontId="4" fillId="16" borderId="0" xfId="1" applyFont="1" applyFill="1"/>
    <xf numFmtId="0" fontId="40" fillId="16" borderId="0" xfId="1" applyFont="1" applyFill="1"/>
    <xf numFmtId="0" fontId="10" fillId="9" borderId="43" xfId="1" applyFont="1" applyFill="1" applyBorder="1" applyAlignment="1">
      <alignment vertical="center" wrapText="1"/>
    </xf>
    <xf numFmtId="0" fontId="22" fillId="0" borderId="0" xfId="1" applyFont="1" applyFill="1" applyBorder="1" applyAlignment="1">
      <alignment horizontal="center" vertical="center" textRotation="90" wrapText="1"/>
    </xf>
    <xf numFmtId="0" fontId="22" fillId="0" borderId="0" xfId="1" applyFont="1" applyFill="1" applyBorder="1" applyAlignment="1">
      <alignment vertical="center" textRotation="90" wrapText="1"/>
    </xf>
    <xf numFmtId="0" fontId="22" fillId="0" borderId="13" xfId="1" applyFont="1" applyFill="1" applyBorder="1" applyAlignment="1">
      <alignment vertical="center" textRotation="90" wrapText="1"/>
    </xf>
    <xf numFmtId="0" fontId="22" fillId="0" borderId="0" xfId="1" applyFont="1" applyFill="1" applyBorder="1" applyAlignment="1">
      <alignment horizontal="center" textRotation="90" wrapText="1"/>
    </xf>
    <xf numFmtId="164" fontId="22" fillId="0" borderId="0" xfId="1" applyNumberFormat="1" applyFont="1" applyFill="1" applyBorder="1" applyAlignment="1">
      <alignment horizontal="center" vertical="center" textRotation="90" wrapText="1"/>
    </xf>
    <xf numFmtId="0" fontId="22" fillId="0" borderId="77" xfId="1" applyFont="1" applyFill="1" applyBorder="1" applyAlignment="1">
      <alignment vertical="center" textRotation="90" wrapText="1"/>
    </xf>
    <xf numFmtId="164" fontId="9" fillId="0" borderId="0" xfId="1" applyNumberFormat="1" applyFont="1" applyFill="1" applyBorder="1" applyAlignment="1">
      <alignment vertical="center" textRotation="90" wrapText="1"/>
    </xf>
    <xf numFmtId="0" fontId="10" fillId="9" borderId="28" xfId="1" applyFont="1" applyFill="1" applyBorder="1" applyAlignment="1">
      <alignment horizontal="center" vertical="center" wrapText="1"/>
    </xf>
    <xf numFmtId="0" fontId="22" fillId="0" borderId="13" xfId="1" applyFont="1" applyFill="1" applyBorder="1" applyAlignment="1">
      <alignment horizontal="center" vertical="center" textRotation="90" wrapText="1"/>
    </xf>
    <xf numFmtId="0" fontId="10" fillId="9" borderId="29" xfId="1" applyFont="1" applyFill="1" applyBorder="1" applyAlignment="1">
      <alignment horizontal="center" vertical="center" wrapText="1"/>
    </xf>
    <xf numFmtId="0" fontId="9" fillId="16" borderId="51" xfId="1" applyFont="1" applyFill="1" applyBorder="1" applyAlignment="1">
      <alignment horizontal="center" vertical="top" wrapText="1"/>
    </xf>
    <xf numFmtId="0" fontId="9" fillId="16" borderId="36" xfId="1" applyFont="1" applyFill="1" applyBorder="1" applyAlignment="1">
      <alignment horizontal="center" vertical="top" wrapText="1"/>
    </xf>
    <xf numFmtId="0" fontId="4" fillId="25" borderId="28" xfId="1" applyFont="1" applyFill="1" applyBorder="1" applyAlignment="1">
      <alignment horizontal="center" vertical="center" textRotation="90" wrapText="1"/>
    </xf>
    <xf numFmtId="0" fontId="9" fillId="25" borderId="36" xfId="1" applyFont="1" applyFill="1" applyBorder="1" applyAlignment="1">
      <alignment horizontal="center" vertical="top" wrapText="1"/>
    </xf>
    <xf numFmtId="0" fontId="9" fillId="25" borderId="46" xfId="1" applyFont="1" applyFill="1" applyBorder="1" applyAlignment="1" applyProtection="1">
      <alignment horizontal="center" vertical="center" wrapText="1"/>
      <protection locked="0"/>
    </xf>
    <xf numFmtId="0" fontId="11" fillId="25" borderId="39" xfId="1" applyFont="1" applyFill="1" applyBorder="1" applyAlignment="1">
      <alignment horizontal="center" vertical="center" wrapText="1"/>
    </xf>
    <xf numFmtId="0" fontId="11" fillId="25" borderId="39" xfId="1" applyFont="1" applyFill="1" applyBorder="1" applyAlignment="1">
      <alignment horizontal="center" vertical="center"/>
    </xf>
    <xf numFmtId="0" fontId="9" fillId="26" borderId="46" xfId="1" applyFont="1" applyFill="1" applyBorder="1" applyAlignment="1" applyProtection="1">
      <alignment horizontal="center" vertical="center" wrapText="1"/>
      <protection locked="0"/>
    </xf>
    <xf numFmtId="0" fontId="9" fillId="26" borderId="15" xfId="1" applyFont="1" applyFill="1" applyBorder="1" applyAlignment="1" applyProtection="1">
      <alignment horizontal="center" vertical="center" wrapText="1"/>
      <protection locked="0"/>
    </xf>
    <xf numFmtId="0" fontId="9" fillId="26" borderId="7" xfId="1" applyFont="1" applyFill="1" applyBorder="1" applyAlignment="1" applyProtection="1">
      <alignment horizontal="center" vertical="center" wrapText="1"/>
      <protection locked="0"/>
    </xf>
    <xf numFmtId="0" fontId="11" fillId="7" borderId="39" xfId="1" applyFont="1" applyFill="1" applyBorder="1" applyAlignment="1">
      <alignment horizontal="center" vertical="center" wrapText="1"/>
    </xf>
    <xf numFmtId="0" fontId="11" fillId="7" borderId="39" xfId="1" applyFont="1" applyFill="1" applyBorder="1" applyAlignment="1">
      <alignment horizontal="center" vertical="center"/>
    </xf>
    <xf numFmtId="0" fontId="9" fillId="7" borderId="51" xfId="1" applyFont="1" applyFill="1" applyBorder="1" applyAlignment="1">
      <alignment horizontal="center" vertical="top" wrapText="1"/>
    </xf>
    <xf numFmtId="0" fontId="4" fillId="22" borderId="28" xfId="1" applyFont="1" applyFill="1" applyBorder="1" applyAlignment="1">
      <alignment horizontal="center" vertical="center" textRotation="90" wrapText="1"/>
    </xf>
    <xf numFmtId="0" fontId="9" fillId="22" borderId="36" xfId="1" applyFont="1" applyFill="1" applyBorder="1" applyAlignment="1">
      <alignment horizontal="center" vertical="top" wrapText="1"/>
    </xf>
    <xf numFmtId="0" fontId="9" fillId="22" borderId="46" xfId="1" applyFont="1" applyFill="1" applyBorder="1" applyAlignment="1" applyProtection="1">
      <alignment horizontal="center" vertical="center" wrapText="1"/>
      <protection locked="0"/>
    </xf>
    <xf numFmtId="0" fontId="9" fillId="22" borderId="15" xfId="1" applyFont="1" applyFill="1" applyBorder="1" applyAlignment="1" applyProtection="1">
      <alignment horizontal="center" vertical="center" wrapText="1"/>
      <protection locked="0"/>
    </xf>
    <xf numFmtId="0" fontId="9" fillId="22" borderId="7" xfId="1" applyFont="1" applyFill="1" applyBorder="1" applyAlignment="1" applyProtection="1">
      <alignment horizontal="center" vertical="center" wrapText="1"/>
      <protection locked="0"/>
    </xf>
    <xf numFmtId="0" fontId="11" fillId="22" borderId="39" xfId="1" applyFont="1" applyFill="1" applyBorder="1" applyAlignment="1">
      <alignment horizontal="center" vertical="center" wrapText="1"/>
    </xf>
    <xf numFmtId="0" fontId="11" fillId="22" borderId="39" xfId="1" applyFont="1" applyFill="1" applyBorder="1" applyAlignment="1">
      <alignment horizontal="center" vertical="center"/>
    </xf>
    <xf numFmtId="0" fontId="11" fillId="22" borderId="30" xfId="1" applyFont="1" applyFill="1" applyBorder="1" applyAlignment="1" applyProtection="1">
      <alignment horizontal="center" vertical="center" wrapText="1"/>
      <protection locked="0"/>
    </xf>
    <xf numFmtId="0" fontId="14" fillId="22" borderId="40" xfId="1" applyFont="1" applyFill="1" applyBorder="1" applyAlignment="1">
      <alignment horizontal="center" vertical="center" wrapText="1"/>
    </xf>
    <xf numFmtId="0" fontId="9" fillId="22" borderId="22" xfId="1" applyFont="1" applyFill="1" applyBorder="1" applyAlignment="1" applyProtection="1">
      <alignment horizontal="center" vertical="center" wrapText="1"/>
      <protection locked="0"/>
    </xf>
    <xf numFmtId="0" fontId="9" fillId="22" borderId="13" xfId="1" applyFont="1" applyFill="1" applyBorder="1" applyAlignment="1" applyProtection="1">
      <alignment horizontal="center" vertical="center" wrapText="1"/>
      <protection locked="0"/>
    </xf>
    <xf numFmtId="0" fontId="9" fillId="22" borderId="8" xfId="1" applyFont="1" applyFill="1" applyBorder="1" applyAlignment="1" applyProtection="1">
      <alignment horizontal="center" vertical="center" wrapText="1"/>
      <protection locked="0"/>
    </xf>
    <xf numFmtId="0" fontId="11" fillId="22" borderId="40" xfId="1" applyFont="1" applyFill="1" applyBorder="1" applyAlignment="1">
      <alignment horizontal="center" vertical="center" wrapText="1"/>
    </xf>
    <xf numFmtId="0" fontId="11" fillId="22" borderId="40" xfId="1" applyFont="1" applyFill="1" applyBorder="1" applyAlignment="1">
      <alignment horizontal="center" vertical="center"/>
    </xf>
    <xf numFmtId="0" fontId="9" fillId="24" borderId="51" xfId="1" applyFont="1" applyFill="1" applyBorder="1" applyAlignment="1">
      <alignment horizontal="center" vertical="top" wrapText="1"/>
    </xf>
    <xf numFmtId="0" fontId="9" fillId="7" borderId="61" xfId="1" applyFont="1" applyFill="1" applyBorder="1" applyAlignment="1" applyProtection="1">
      <alignment horizontal="center" vertical="center" wrapText="1"/>
      <protection locked="0"/>
    </xf>
    <xf numFmtId="0" fontId="9" fillId="7" borderId="56" xfId="1" applyFont="1" applyFill="1" applyBorder="1" applyAlignment="1" applyProtection="1">
      <alignment horizontal="center" vertical="center" wrapText="1"/>
      <protection locked="0"/>
    </xf>
    <xf numFmtId="0" fontId="14" fillId="7" borderId="39" xfId="1" applyFont="1" applyFill="1" applyBorder="1" applyAlignment="1">
      <alignment horizontal="center" vertical="center" wrapText="1"/>
    </xf>
    <xf numFmtId="0" fontId="4" fillId="22" borderId="40" xfId="1" applyFont="1" applyFill="1" applyBorder="1" applyAlignment="1">
      <alignment horizontal="center" vertical="center" textRotation="90" wrapText="1"/>
    </xf>
    <xf numFmtId="0" fontId="9" fillId="22" borderId="61" xfId="1" applyFont="1" applyFill="1" applyBorder="1" applyAlignment="1" applyProtection="1">
      <alignment horizontal="center" vertical="center" wrapText="1"/>
      <protection locked="0"/>
    </xf>
    <xf numFmtId="0" fontId="9" fillId="22" borderId="56" xfId="1" applyFont="1" applyFill="1" applyBorder="1" applyAlignment="1" applyProtection="1">
      <alignment horizontal="center" vertical="center" wrapText="1"/>
      <protection locked="0"/>
    </xf>
    <xf numFmtId="0" fontId="14" fillId="22" borderId="39" xfId="1" applyFont="1" applyFill="1" applyBorder="1" applyAlignment="1">
      <alignment horizontal="center" vertical="center" wrapText="1"/>
    </xf>
    <xf numFmtId="0" fontId="4" fillId="16" borderId="39" xfId="1" applyFont="1" applyFill="1" applyBorder="1" applyAlignment="1">
      <alignment horizontal="center" vertical="center" textRotation="90" wrapText="1"/>
    </xf>
    <xf numFmtId="0" fontId="9" fillId="16" borderId="18" xfId="1" applyFont="1" applyFill="1" applyBorder="1" applyAlignment="1" applyProtection="1">
      <alignment horizontal="center" vertical="center" wrapText="1"/>
      <protection locked="0"/>
    </xf>
    <xf numFmtId="0" fontId="9" fillId="22" borderId="18" xfId="1" applyFont="1" applyFill="1" applyBorder="1" applyAlignment="1" applyProtection="1">
      <alignment horizontal="center" vertical="center" wrapText="1"/>
      <protection locked="0"/>
    </xf>
    <xf numFmtId="0" fontId="9" fillId="22" borderId="51" xfId="1" applyFont="1" applyFill="1" applyBorder="1" applyAlignment="1">
      <alignment horizontal="center" vertical="top" wrapText="1"/>
    </xf>
    <xf numFmtId="0" fontId="11" fillId="22" borderId="39" xfId="1" applyFont="1" applyFill="1" applyBorder="1" applyAlignment="1" applyProtection="1">
      <alignment horizontal="center" vertical="center" wrapText="1"/>
      <protection locked="0"/>
    </xf>
    <xf numFmtId="0" fontId="9" fillId="25" borderId="22" xfId="1" applyFont="1" applyFill="1" applyBorder="1" applyAlignment="1" applyProtection="1">
      <alignment horizontal="center" vertical="center" wrapText="1"/>
      <protection locked="0"/>
    </xf>
    <xf numFmtId="0" fontId="9" fillId="25" borderId="13" xfId="1" applyFont="1" applyFill="1" applyBorder="1" applyAlignment="1" applyProtection="1">
      <alignment horizontal="center" vertical="center" wrapText="1"/>
      <protection locked="0"/>
    </xf>
    <xf numFmtId="0" fontId="9" fillId="25" borderId="8" xfId="1" applyFont="1" applyFill="1" applyBorder="1" applyAlignment="1" applyProtection="1">
      <alignment horizontal="center" vertical="center" wrapText="1"/>
      <protection locked="0"/>
    </xf>
    <xf numFmtId="0" fontId="11" fillId="25" borderId="39" xfId="1" applyFont="1" applyFill="1" applyBorder="1" applyAlignment="1" applyProtection="1">
      <alignment horizontal="center" vertical="center" wrapText="1"/>
      <protection locked="0"/>
    </xf>
    <xf numFmtId="0" fontId="14" fillId="25" borderId="33" xfId="1" applyFont="1" applyFill="1" applyBorder="1" applyAlignment="1">
      <alignment horizontal="center" vertical="center" wrapText="1"/>
    </xf>
    <xf numFmtId="0" fontId="4" fillId="25" borderId="40" xfId="1" applyFont="1" applyFill="1" applyBorder="1" applyAlignment="1">
      <alignment horizontal="center" vertical="center" textRotation="90" wrapText="1"/>
    </xf>
    <xf numFmtId="0" fontId="4" fillId="25" borderId="39" xfId="1" applyFont="1" applyFill="1" applyBorder="1" applyAlignment="1">
      <alignment horizontal="center" vertical="center" textRotation="90" wrapText="1"/>
    </xf>
    <xf numFmtId="0" fontId="4" fillId="6" borderId="28" xfId="1" applyFont="1" applyFill="1" applyBorder="1" applyAlignment="1">
      <alignment horizontal="center" vertical="center" textRotation="90" wrapText="1"/>
    </xf>
    <xf numFmtId="0" fontId="9" fillId="6" borderId="51" xfId="1" applyFont="1" applyFill="1" applyBorder="1" applyAlignment="1">
      <alignment horizontal="center" vertical="top" wrapText="1"/>
    </xf>
    <xf numFmtId="0" fontId="11" fillId="6" borderId="39" xfId="1" applyFont="1" applyFill="1" applyBorder="1" applyAlignment="1">
      <alignment horizontal="center" vertical="center" wrapText="1"/>
    </xf>
    <xf numFmtId="0" fontId="11" fillId="6" borderId="39" xfId="1" applyFont="1" applyFill="1" applyBorder="1" applyAlignment="1">
      <alignment horizontal="center" vertical="center"/>
    </xf>
    <xf numFmtId="0" fontId="11" fillId="6" borderId="39" xfId="1" applyFont="1" applyFill="1" applyBorder="1" applyAlignment="1" applyProtection="1">
      <alignment horizontal="center" vertical="center" wrapText="1"/>
      <protection locked="0"/>
    </xf>
    <xf numFmtId="0" fontId="14" fillId="6" borderId="33" xfId="1" applyFont="1" applyFill="1" applyBorder="1" applyAlignment="1">
      <alignment horizontal="center" vertical="center" wrapText="1"/>
    </xf>
    <xf numFmtId="0" fontId="4" fillId="22" borderId="39" xfId="1" applyFont="1" applyFill="1" applyBorder="1" applyAlignment="1">
      <alignment horizontal="center" vertical="center" textRotation="90" wrapText="1"/>
    </xf>
    <xf numFmtId="0" fontId="4" fillId="6" borderId="40" xfId="1" applyFont="1" applyFill="1" applyBorder="1" applyAlignment="1">
      <alignment horizontal="center" vertical="center" textRotation="90" wrapText="1"/>
    </xf>
    <xf numFmtId="0" fontId="4" fillId="20" borderId="28" xfId="1" applyFont="1" applyFill="1" applyBorder="1" applyAlignment="1">
      <alignment horizontal="center" vertical="center" textRotation="90" wrapText="1"/>
    </xf>
    <xf numFmtId="0" fontId="9" fillId="20" borderId="36" xfId="1" applyFont="1" applyFill="1" applyBorder="1" applyAlignment="1">
      <alignment horizontal="center" vertical="top" wrapText="1"/>
    </xf>
    <xf numFmtId="0" fontId="14" fillId="20" borderId="33" xfId="1" applyFont="1" applyFill="1" applyBorder="1" applyAlignment="1">
      <alignment horizontal="center" vertical="center" wrapText="1"/>
    </xf>
    <xf numFmtId="0" fontId="4" fillId="20" borderId="40" xfId="1" applyFont="1" applyFill="1" applyBorder="1" applyAlignment="1">
      <alignment horizontal="center" vertical="center" textRotation="90" wrapText="1"/>
    </xf>
    <xf numFmtId="0" fontId="4" fillId="15" borderId="28" xfId="1" applyFont="1" applyFill="1" applyBorder="1" applyAlignment="1">
      <alignment horizontal="center" vertical="center" textRotation="90" wrapText="1"/>
    </xf>
    <xf numFmtId="0" fontId="9" fillId="15" borderId="36" xfId="1" applyFont="1" applyFill="1" applyBorder="1" applyAlignment="1">
      <alignment horizontal="center" vertical="top" wrapText="1"/>
    </xf>
    <xf numFmtId="0" fontId="14" fillId="15" borderId="33" xfId="1" applyFont="1" applyFill="1" applyBorder="1" applyAlignment="1">
      <alignment horizontal="center" vertical="center" wrapText="1"/>
    </xf>
    <xf numFmtId="0" fontId="4" fillId="15" borderId="40" xfId="1" applyFont="1" applyFill="1" applyBorder="1" applyAlignment="1">
      <alignment horizontal="center" vertical="center" textRotation="90" wrapText="1"/>
    </xf>
    <xf numFmtId="0" fontId="9" fillId="15" borderId="51" xfId="1" applyFont="1" applyFill="1" applyBorder="1" applyAlignment="1">
      <alignment horizontal="center" vertical="top" wrapText="1"/>
    </xf>
    <xf numFmtId="0" fontId="11" fillId="11" borderId="39" xfId="1" applyFont="1" applyFill="1" applyBorder="1" applyAlignment="1" applyProtection="1">
      <alignment horizontal="center" vertical="center" wrapText="1"/>
      <protection locked="0"/>
    </xf>
    <xf numFmtId="0" fontId="11" fillId="11" borderId="40" xfId="1" applyFont="1" applyFill="1" applyBorder="1" applyAlignment="1">
      <alignment horizontal="center" vertical="center" wrapText="1"/>
    </xf>
    <xf numFmtId="0" fontId="11" fillId="11" borderId="40" xfId="1" applyFont="1" applyFill="1" applyBorder="1" applyAlignment="1">
      <alignment horizontal="center" vertical="center"/>
    </xf>
    <xf numFmtId="0" fontId="9" fillId="11" borderId="51" xfId="1" applyFont="1" applyFill="1" applyBorder="1" applyAlignment="1">
      <alignment horizontal="center" vertical="top" wrapText="1"/>
    </xf>
    <xf numFmtId="0" fontId="4" fillId="4" borderId="28" xfId="1" applyFont="1" applyFill="1" applyBorder="1" applyAlignment="1">
      <alignment horizontal="center" vertical="center" textRotation="90" wrapText="1"/>
    </xf>
    <xf numFmtId="0" fontId="9" fillId="4" borderId="36" xfId="1" applyFont="1" applyFill="1" applyBorder="1" applyAlignment="1">
      <alignment horizontal="center" vertical="top" wrapText="1"/>
    </xf>
    <xf numFmtId="0" fontId="9" fillId="4" borderId="46" xfId="1" applyFont="1" applyFill="1" applyBorder="1" applyAlignment="1" applyProtection="1">
      <alignment horizontal="center" vertical="center" wrapText="1"/>
      <protection locked="0"/>
    </xf>
    <xf numFmtId="0" fontId="9" fillId="4" borderId="15" xfId="1" applyFont="1" applyFill="1" applyBorder="1" applyAlignment="1" applyProtection="1">
      <alignment horizontal="center" vertical="center" wrapText="1"/>
      <protection locked="0"/>
    </xf>
    <xf numFmtId="0" fontId="9" fillId="4" borderId="7" xfId="1" applyFont="1" applyFill="1" applyBorder="1" applyAlignment="1" applyProtection="1">
      <alignment horizontal="center" vertical="center" wrapText="1"/>
      <protection locked="0"/>
    </xf>
    <xf numFmtId="0" fontId="11" fillId="4" borderId="37" xfId="1" applyFont="1" applyFill="1" applyBorder="1" applyAlignment="1">
      <alignment horizontal="center" vertical="center" wrapText="1"/>
    </xf>
    <xf numFmtId="0" fontId="11" fillId="4" borderId="37" xfId="1" applyFont="1" applyFill="1" applyBorder="1" applyAlignment="1">
      <alignment horizontal="center" vertical="center"/>
    </xf>
    <xf numFmtId="0" fontId="11" fillId="4" borderId="39" xfId="1" applyFont="1" applyFill="1" applyBorder="1" applyAlignment="1" applyProtection="1">
      <alignment horizontal="center" vertical="center" wrapText="1"/>
      <protection locked="0"/>
    </xf>
    <xf numFmtId="0" fontId="14" fillId="4" borderId="33" xfId="1" applyFont="1" applyFill="1" applyBorder="1" applyAlignment="1">
      <alignment horizontal="center" vertical="center" wrapText="1"/>
    </xf>
    <xf numFmtId="0" fontId="9" fillId="4" borderId="22" xfId="1" applyFont="1" applyFill="1" applyBorder="1" applyAlignment="1" applyProtection="1">
      <alignment horizontal="center" vertical="center" wrapText="1"/>
      <protection locked="0"/>
    </xf>
    <xf numFmtId="0" fontId="9" fillId="4" borderId="13" xfId="1" applyFont="1" applyFill="1" applyBorder="1" applyAlignment="1" applyProtection="1">
      <alignment horizontal="center" vertical="center" wrapText="1"/>
      <protection locked="0"/>
    </xf>
    <xf numFmtId="0" fontId="9" fillId="4" borderId="8" xfId="1" applyFont="1" applyFill="1" applyBorder="1" applyAlignment="1" applyProtection="1">
      <alignment horizontal="center" vertical="center" wrapText="1"/>
      <protection locked="0"/>
    </xf>
    <xf numFmtId="0" fontId="11" fillId="4" borderId="40" xfId="1" applyFont="1" applyFill="1" applyBorder="1" applyAlignment="1">
      <alignment horizontal="center" vertical="center" wrapText="1"/>
    </xf>
    <xf numFmtId="0" fontId="11" fillId="4" borderId="40" xfId="1" applyFont="1" applyFill="1" applyBorder="1" applyAlignment="1">
      <alignment horizontal="center" vertical="center"/>
    </xf>
    <xf numFmtId="0" fontId="4" fillId="4" borderId="40" xfId="1" applyFont="1" applyFill="1" applyBorder="1" applyAlignment="1">
      <alignment horizontal="center" vertical="center" textRotation="90" wrapText="1"/>
    </xf>
    <xf numFmtId="0" fontId="9" fillId="4" borderId="51" xfId="1" applyFont="1" applyFill="1" applyBorder="1" applyAlignment="1">
      <alignment horizontal="center" vertical="top" wrapText="1"/>
    </xf>
    <xf numFmtId="0" fontId="14" fillId="15" borderId="55" xfId="1" applyFont="1" applyFill="1" applyBorder="1" applyAlignment="1">
      <alignment horizontal="center" vertical="center" wrapText="1"/>
    </xf>
    <xf numFmtId="0" fontId="9" fillId="12" borderId="36" xfId="1" applyFont="1" applyFill="1" applyBorder="1" applyAlignment="1">
      <alignment horizontal="center" vertical="top" wrapText="1"/>
    </xf>
    <xf numFmtId="164" fontId="11" fillId="26" borderId="22" xfId="1" applyNumberFormat="1" applyFont="1" applyFill="1" applyBorder="1" applyAlignment="1">
      <alignment vertical="center" wrapText="1"/>
    </xf>
    <xf numFmtId="0" fontId="9" fillId="26" borderId="1" xfId="1" applyFont="1" applyFill="1" applyBorder="1" applyAlignment="1" applyProtection="1">
      <alignment horizontal="center" vertical="center" wrapText="1"/>
      <protection locked="0"/>
    </xf>
    <xf numFmtId="0" fontId="9" fillId="26" borderId="2" xfId="1" applyFont="1" applyFill="1" applyBorder="1" applyAlignment="1" applyProtection="1">
      <alignment horizontal="center" vertical="center" wrapText="1"/>
      <protection locked="0"/>
    </xf>
    <xf numFmtId="0" fontId="22" fillId="0" borderId="0" xfId="1" applyFont="1" applyFill="1" applyAlignment="1">
      <alignment vertical="center" textRotation="90" wrapText="1"/>
    </xf>
    <xf numFmtId="0" fontId="29" fillId="2" borderId="36" xfId="1" applyFont="1" applyFill="1" applyBorder="1" applyAlignment="1">
      <alignment horizontal="center" vertical="center" wrapText="1"/>
    </xf>
    <xf numFmtId="0" fontId="67" fillId="27" borderId="0" xfId="0" applyFont="1" applyFill="1"/>
    <xf numFmtId="0" fontId="0" fillId="27" borderId="0" xfId="0" applyFill="1"/>
    <xf numFmtId="164" fontId="39" fillId="3" borderId="36" xfId="1" applyNumberFormat="1" applyFont="1" applyFill="1" applyBorder="1"/>
    <xf numFmtId="0" fontId="46" fillId="0" borderId="9" xfId="3" applyFont="1" applyBorder="1" applyAlignment="1">
      <alignment vertical="center" wrapText="1"/>
    </xf>
    <xf numFmtId="0" fontId="46" fillId="0" borderId="10" xfId="3" applyFont="1" applyBorder="1" applyAlignment="1">
      <alignment vertical="center" wrapText="1"/>
    </xf>
    <xf numFmtId="0" fontId="46" fillId="0" borderId="76" xfId="3" applyFont="1" applyBorder="1" applyAlignment="1">
      <alignment vertical="center" wrapText="1"/>
    </xf>
    <xf numFmtId="0" fontId="19" fillId="0" borderId="13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8" fillId="16" borderId="40" xfId="1" applyFont="1" applyFill="1" applyBorder="1" applyAlignment="1">
      <alignment horizontal="center" vertical="top" wrapText="1"/>
    </xf>
    <xf numFmtId="0" fontId="1" fillId="11" borderId="36" xfId="1" applyFont="1" applyFill="1" applyBorder="1" applyAlignment="1">
      <alignment horizontal="center" vertical="top"/>
    </xf>
    <xf numFmtId="0" fontId="39" fillId="16" borderId="42" xfId="1" applyFont="1" applyFill="1" applyBorder="1" applyAlignment="1">
      <alignment vertical="top" wrapText="1"/>
    </xf>
    <xf numFmtId="0" fontId="39" fillId="16" borderId="25" xfId="1" applyNumberFormat="1" applyFont="1" applyFill="1" applyBorder="1" applyAlignment="1">
      <alignment horizontal="center" vertical="top" wrapText="1"/>
    </xf>
    <xf numFmtId="0" fontId="1" fillId="0" borderId="42" xfId="1" applyFont="1" applyFill="1" applyBorder="1" applyAlignment="1">
      <alignment horizontal="left" vertical="center" wrapText="1"/>
    </xf>
    <xf numFmtId="0" fontId="1" fillId="0" borderId="42" xfId="1" applyFont="1" applyFill="1" applyBorder="1" applyAlignment="1">
      <alignment vertical="center" wrapText="1"/>
    </xf>
    <xf numFmtId="0" fontId="1" fillId="16" borderId="39" xfId="1" applyFont="1" applyFill="1" applyBorder="1" applyAlignment="1" applyProtection="1">
      <alignment horizontal="center" vertical="top"/>
      <protection locked="0"/>
    </xf>
    <xf numFmtId="0" fontId="1" fillId="16" borderId="40" xfId="1" applyFont="1" applyFill="1" applyBorder="1" applyAlignment="1" applyProtection="1">
      <alignment horizontal="center" vertical="top"/>
      <protection locked="0"/>
    </xf>
    <xf numFmtId="0" fontId="1" fillId="16" borderId="36" xfId="1" applyFont="1" applyFill="1" applyBorder="1" applyAlignment="1">
      <alignment horizontal="center" vertical="top" wrapText="1"/>
    </xf>
    <xf numFmtId="0" fontId="8" fillId="16" borderId="51" xfId="1" applyFont="1" applyFill="1" applyBorder="1" applyAlignment="1">
      <alignment horizontal="center" vertical="top" wrapText="1"/>
    </xf>
    <xf numFmtId="0" fontId="1" fillId="16" borderId="38" xfId="1" applyFont="1" applyFill="1" applyBorder="1" applyAlignment="1">
      <alignment horizontal="center" vertical="top"/>
    </xf>
    <xf numFmtId="49" fontId="39" fillId="16" borderId="25" xfId="1" applyNumberFormat="1" applyFont="1" applyFill="1" applyBorder="1" applyAlignment="1">
      <alignment horizontal="center" vertical="top" wrapText="1"/>
    </xf>
    <xf numFmtId="0" fontId="5" fillId="3" borderId="39" xfId="1" applyFont="1" applyFill="1" applyBorder="1"/>
    <xf numFmtId="0" fontId="8" fillId="3" borderId="39" xfId="1" applyFont="1" applyFill="1" applyBorder="1" applyAlignment="1">
      <alignment horizontal="left" vertical="center" wrapText="1"/>
    </xf>
    <xf numFmtId="0" fontId="2" fillId="9" borderId="39" xfId="1" applyFont="1" applyFill="1" applyBorder="1"/>
    <xf numFmtId="0" fontId="6" fillId="0" borderId="6" xfId="1" applyFont="1" applyBorder="1"/>
    <xf numFmtId="0" fontId="32" fillId="0" borderId="13" xfId="1" applyFont="1" applyBorder="1" applyAlignment="1">
      <alignment horizontal="center" vertical="center" wrapText="1"/>
    </xf>
    <xf numFmtId="0" fontId="20" fillId="0" borderId="22" xfId="1" applyFont="1" applyBorder="1" applyAlignment="1">
      <alignment wrapText="1"/>
    </xf>
    <xf numFmtId="0" fontId="20" fillId="0" borderId="13" xfId="1" applyFont="1" applyBorder="1" applyAlignment="1">
      <alignment wrapText="1"/>
    </xf>
    <xf numFmtId="0" fontId="20" fillId="0" borderId="13" xfId="1" applyFont="1" applyFill="1" applyBorder="1" applyAlignment="1">
      <alignment wrapText="1"/>
    </xf>
    <xf numFmtId="0" fontId="6" fillId="0" borderId="13" xfId="1" applyFont="1" applyFill="1" applyBorder="1"/>
    <xf numFmtId="0" fontId="45" fillId="0" borderId="1" xfId="1" applyFont="1" applyBorder="1" applyAlignment="1">
      <alignment horizontal="center" vertical="top" wrapText="1"/>
    </xf>
    <xf numFmtId="0" fontId="47" fillId="16" borderId="11" xfId="1" applyFont="1" applyFill="1" applyBorder="1" applyAlignment="1" applyProtection="1">
      <alignment horizontal="center" vertical="center" wrapText="1"/>
      <protection locked="0"/>
    </xf>
    <xf numFmtId="0" fontId="47" fillId="16" borderId="13" xfId="1" applyFont="1" applyFill="1" applyBorder="1" applyAlignment="1" applyProtection="1">
      <alignment horizontal="center" vertical="center" wrapText="1"/>
      <protection locked="0"/>
    </xf>
    <xf numFmtId="0" fontId="47" fillId="16" borderId="1" xfId="1" applyFont="1" applyFill="1" applyBorder="1" applyAlignment="1" applyProtection="1">
      <alignment horizontal="center" vertical="center" wrapText="1"/>
      <protection locked="0"/>
    </xf>
    <xf numFmtId="0" fontId="68" fillId="3" borderId="12" xfId="1" applyFont="1" applyFill="1" applyBorder="1" applyAlignment="1">
      <alignment horizontal="center" vertical="center" wrapText="1"/>
    </xf>
    <xf numFmtId="0" fontId="47" fillId="16" borderId="11" xfId="1" applyFont="1" applyFill="1" applyBorder="1" applyAlignment="1" applyProtection="1">
      <alignment horizontal="center" wrapText="1"/>
      <protection locked="0"/>
    </xf>
    <xf numFmtId="0" fontId="47" fillId="16" borderId="13" xfId="1" applyFont="1" applyFill="1" applyBorder="1" applyAlignment="1" applyProtection="1">
      <alignment horizontal="center" wrapText="1"/>
      <protection locked="0"/>
    </xf>
    <xf numFmtId="0" fontId="47" fillId="16" borderId="14" xfId="1" applyFont="1" applyFill="1" applyBorder="1" applyAlignment="1" applyProtection="1">
      <alignment horizontal="center" wrapText="1"/>
      <protection locked="0"/>
    </xf>
    <xf numFmtId="0" fontId="47" fillId="16" borderId="15" xfId="1" applyFont="1" applyFill="1" applyBorder="1" applyAlignment="1" applyProtection="1">
      <alignment horizontal="center" wrapText="1"/>
      <protection locked="0"/>
    </xf>
    <xf numFmtId="0" fontId="47" fillId="16" borderId="72" xfId="1" applyFont="1" applyFill="1" applyBorder="1" applyAlignment="1" applyProtection="1">
      <alignment horizontal="center" wrapText="1"/>
      <protection locked="0"/>
    </xf>
    <xf numFmtId="0" fontId="68" fillId="3" borderId="12" xfId="1" applyFont="1" applyFill="1" applyBorder="1" applyAlignment="1">
      <alignment horizontal="center" wrapText="1"/>
    </xf>
    <xf numFmtId="164" fontId="48" fillId="3" borderId="75" xfId="1" applyNumberFormat="1" applyFont="1" applyFill="1" applyBorder="1" applyAlignment="1">
      <alignment horizontal="center" wrapText="1"/>
    </xf>
    <xf numFmtId="164" fontId="48" fillId="3" borderId="54" xfId="1" applyNumberFormat="1" applyFont="1" applyFill="1" applyBorder="1" applyAlignment="1">
      <alignment horizontal="center" wrapText="1"/>
    </xf>
    <xf numFmtId="0" fontId="68" fillId="3" borderId="1" xfId="1" applyFont="1" applyFill="1" applyBorder="1" applyAlignment="1">
      <alignment horizontal="center" wrapText="1"/>
    </xf>
    <xf numFmtId="164" fontId="48" fillId="3" borderId="12" xfId="1" applyNumberFormat="1" applyFont="1" applyFill="1" applyBorder="1" applyAlignment="1">
      <alignment horizontal="center" wrapText="1"/>
    </xf>
    <xf numFmtId="164" fontId="48" fillId="3" borderId="14" xfId="1" applyNumberFormat="1" applyFont="1" applyFill="1" applyBorder="1" applyAlignment="1">
      <alignment horizontal="center" wrapText="1"/>
    </xf>
    <xf numFmtId="0" fontId="47" fillId="16" borderId="1" xfId="1" applyFont="1" applyFill="1" applyBorder="1" applyAlignment="1" applyProtection="1">
      <alignment horizontal="center" wrapText="1"/>
      <protection locked="0"/>
    </xf>
    <xf numFmtId="0" fontId="45" fillId="0" borderId="2" xfId="1" applyFont="1" applyBorder="1" applyAlignment="1">
      <alignment horizontal="center" vertical="top" wrapText="1"/>
    </xf>
    <xf numFmtId="0" fontId="47" fillId="16" borderId="3" xfId="1" applyFont="1" applyFill="1" applyBorder="1" applyAlignment="1" applyProtection="1">
      <alignment horizontal="center" vertical="center" wrapText="1"/>
      <protection locked="0"/>
    </xf>
    <xf numFmtId="0" fontId="47" fillId="16" borderId="8" xfId="1" applyFont="1" applyFill="1" applyBorder="1" applyAlignment="1" applyProtection="1">
      <alignment horizontal="center" vertical="center" wrapText="1"/>
      <protection locked="0"/>
    </xf>
    <xf numFmtId="0" fontId="47" fillId="16" borderId="2" xfId="1" applyFont="1" applyFill="1" applyBorder="1" applyAlignment="1" applyProtection="1">
      <alignment horizontal="center" vertical="center" wrapText="1"/>
      <protection locked="0"/>
    </xf>
    <xf numFmtId="0" fontId="68" fillId="3" borderId="45" xfId="1" applyFont="1" applyFill="1" applyBorder="1" applyAlignment="1">
      <alignment horizontal="center" vertical="center" wrapText="1"/>
    </xf>
    <xf numFmtId="0" fontId="47" fillId="16" borderId="3" xfId="1" applyFont="1" applyFill="1" applyBorder="1" applyAlignment="1" applyProtection="1">
      <alignment horizontal="center" wrapText="1"/>
      <protection locked="0"/>
    </xf>
    <xf numFmtId="0" fontId="47" fillId="16" borderId="8" xfId="1" applyFont="1" applyFill="1" applyBorder="1" applyAlignment="1" applyProtection="1">
      <alignment horizontal="center" wrapText="1"/>
      <protection locked="0"/>
    </xf>
    <xf numFmtId="0" fontId="47" fillId="16" borderId="4" xfId="1" applyFont="1" applyFill="1" applyBorder="1" applyAlignment="1" applyProtection="1">
      <alignment horizontal="center" wrapText="1"/>
      <protection locked="0"/>
    </xf>
    <xf numFmtId="0" fontId="47" fillId="16" borderId="7" xfId="1" applyFont="1" applyFill="1" applyBorder="1" applyAlignment="1" applyProtection="1">
      <alignment horizontal="center" wrapText="1"/>
      <protection locked="0"/>
    </xf>
    <xf numFmtId="0" fontId="47" fillId="16" borderId="2" xfId="1" applyFont="1" applyFill="1" applyBorder="1" applyAlignment="1" applyProtection="1">
      <alignment horizontal="center" wrapText="1"/>
      <protection locked="0"/>
    </xf>
    <xf numFmtId="164" fontId="48" fillId="3" borderId="32" xfId="1" applyNumberFormat="1" applyFont="1" applyFill="1" applyBorder="1" applyAlignment="1">
      <alignment horizontal="center" wrapText="1"/>
    </xf>
    <xf numFmtId="164" fontId="48" fillId="3" borderId="0" xfId="1" applyNumberFormat="1" applyFont="1" applyFill="1" applyBorder="1" applyAlignment="1">
      <alignment horizontal="center" wrapText="1"/>
    </xf>
    <xf numFmtId="0" fontId="68" fillId="3" borderId="2" xfId="1" applyFont="1" applyFill="1" applyBorder="1" applyAlignment="1">
      <alignment horizontal="center" wrapText="1"/>
    </xf>
    <xf numFmtId="164" fontId="48" fillId="3" borderId="4" xfId="1" applyNumberFormat="1" applyFont="1" applyFill="1" applyBorder="1" applyAlignment="1">
      <alignment horizontal="center" wrapText="1"/>
    </xf>
    <xf numFmtId="0" fontId="69" fillId="3" borderId="51" xfId="1" applyFont="1" applyFill="1" applyBorder="1" applyAlignment="1">
      <alignment horizontal="center" vertical="top" wrapText="1"/>
    </xf>
    <xf numFmtId="0" fontId="69" fillId="3" borderId="37" xfId="1" applyFont="1" applyFill="1" applyBorder="1" applyAlignment="1">
      <alignment horizontal="center" vertical="center" wrapText="1"/>
    </xf>
    <xf numFmtId="0" fontId="69" fillId="3" borderId="40" xfId="1" applyFont="1" applyFill="1" applyBorder="1" applyAlignment="1">
      <alignment horizontal="center" vertical="center" wrapText="1"/>
    </xf>
    <xf numFmtId="0" fontId="69" fillId="3" borderId="41" xfId="1" applyFont="1" applyFill="1" applyBorder="1" applyAlignment="1">
      <alignment horizontal="center" vertical="center" wrapText="1"/>
    </xf>
    <xf numFmtId="0" fontId="69" fillId="3" borderId="36" xfId="1" applyFont="1" applyFill="1" applyBorder="1" applyAlignment="1">
      <alignment horizontal="center" vertical="center" wrapText="1"/>
    </xf>
    <xf numFmtId="0" fontId="69" fillId="3" borderId="38" xfId="1" applyFont="1" applyFill="1" applyBorder="1" applyAlignment="1">
      <alignment horizontal="center" vertical="center" wrapText="1"/>
    </xf>
    <xf numFmtId="0" fontId="69" fillId="3" borderId="39" xfId="1" applyFont="1" applyFill="1" applyBorder="1" applyAlignment="1">
      <alignment horizontal="center" vertical="center" wrapText="1"/>
    </xf>
    <xf numFmtId="0" fontId="69" fillId="3" borderId="50" xfId="1" applyFont="1" applyFill="1" applyBorder="1" applyAlignment="1">
      <alignment horizontal="center" vertical="center" wrapText="1"/>
    </xf>
    <xf numFmtId="164" fontId="69" fillId="3" borderId="36" xfId="1" applyNumberFormat="1" applyFont="1" applyFill="1" applyBorder="1" applyAlignment="1">
      <alignment horizontal="center" wrapText="1"/>
    </xf>
    <xf numFmtId="164" fontId="69" fillId="3" borderId="12" xfId="1" applyNumberFormat="1" applyFont="1" applyFill="1" applyBorder="1" applyAlignment="1">
      <alignment horizontal="center" wrapText="1"/>
    </xf>
    <xf numFmtId="0" fontId="69" fillId="3" borderId="51" xfId="1" applyFont="1" applyFill="1" applyBorder="1" applyAlignment="1">
      <alignment horizontal="center" vertical="center" wrapText="1"/>
    </xf>
    <xf numFmtId="0" fontId="45" fillId="0" borderId="19" xfId="1" applyFont="1" applyBorder="1" applyAlignment="1">
      <alignment horizontal="center" vertical="top" wrapText="1"/>
    </xf>
    <xf numFmtId="0" fontId="47" fillId="16" borderId="20" xfId="1" applyFont="1" applyFill="1" applyBorder="1" applyAlignment="1" applyProtection="1">
      <alignment horizontal="center" vertical="center" wrapText="1"/>
      <protection locked="0"/>
    </xf>
    <xf numFmtId="0" fontId="47" fillId="16" borderId="22" xfId="1" applyFont="1" applyFill="1" applyBorder="1" applyAlignment="1" applyProtection="1">
      <alignment horizontal="center" vertical="center" wrapText="1"/>
      <protection locked="0"/>
    </xf>
    <xf numFmtId="0" fontId="47" fillId="16" borderId="19" xfId="1" applyFont="1" applyFill="1" applyBorder="1" applyAlignment="1" applyProtection="1">
      <alignment horizontal="center" vertical="center" wrapText="1"/>
      <protection locked="0"/>
    </xf>
    <xf numFmtId="0" fontId="68" fillId="3" borderId="21" xfId="1" applyFont="1" applyFill="1" applyBorder="1" applyAlignment="1">
      <alignment horizontal="center" vertical="center" wrapText="1"/>
    </xf>
    <xf numFmtId="0" fontId="47" fillId="16" borderId="20" xfId="1" applyFont="1" applyFill="1" applyBorder="1" applyAlignment="1" applyProtection="1">
      <alignment horizontal="center" wrapText="1"/>
      <protection locked="0"/>
    </xf>
    <xf numFmtId="0" fontId="47" fillId="16" borderId="22" xfId="1" applyFont="1" applyFill="1" applyBorder="1" applyAlignment="1" applyProtection="1">
      <alignment horizontal="center" wrapText="1"/>
      <protection locked="0"/>
    </xf>
    <xf numFmtId="0" fontId="47" fillId="16" borderId="23" xfId="1" applyFont="1" applyFill="1" applyBorder="1" applyAlignment="1" applyProtection="1">
      <alignment horizontal="center" wrapText="1"/>
      <protection locked="0"/>
    </xf>
    <xf numFmtId="0" fontId="47" fillId="16" borderId="46" xfId="1" applyFont="1" applyFill="1" applyBorder="1" applyAlignment="1" applyProtection="1">
      <alignment horizontal="center" wrapText="1"/>
      <protection locked="0"/>
    </xf>
    <xf numFmtId="0" fontId="47" fillId="16" borderId="19" xfId="1" applyFont="1" applyFill="1" applyBorder="1" applyAlignment="1" applyProtection="1">
      <alignment horizontal="center" wrapText="1"/>
      <protection locked="0"/>
    </xf>
    <xf numFmtId="0" fontId="68" fillId="3" borderId="19" xfId="1" applyFont="1" applyFill="1" applyBorder="1" applyAlignment="1">
      <alignment horizontal="center" wrapText="1"/>
    </xf>
    <xf numFmtId="164" fontId="48" fillId="3" borderId="23" xfId="1" applyNumberFormat="1" applyFont="1" applyFill="1" applyBorder="1" applyAlignment="1">
      <alignment horizontal="center" wrapText="1"/>
    </xf>
    <xf numFmtId="0" fontId="69" fillId="3" borderId="37" xfId="1" applyFont="1" applyFill="1" applyBorder="1" applyAlignment="1">
      <alignment horizontal="center" vertical="center"/>
    </xf>
    <xf numFmtId="0" fontId="69" fillId="3" borderId="51" xfId="1" applyFont="1" applyFill="1" applyBorder="1" applyAlignment="1">
      <alignment horizontal="center" vertical="center"/>
    </xf>
    <xf numFmtId="0" fontId="69" fillId="3" borderId="36" xfId="1" applyFont="1" applyFill="1" applyBorder="1" applyAlignment="1">
      <alignment horizontal="center" vertical="center"/>
    </xf>
    <xf numFmtId="0" fontId="69" fillId="3" borderId="40" xfId="1" applyFont="1" applyFill="1" applyBorder="1" applyAlignment="1">
      <alignment horizontal="center" vertical="center"/>
    </xf>
    <xf numFmtId="0" fontId="69" fillId="3" borderId="38" xfId="1" applyFont="1" applyFill="1" applyBorder="1" applyAlignment="1">
      <alignment horizontal="center" vertical="center"/>
    </xf>
    <xf numFmtId="0" fontId="69" fillId="3" borderId="39" xfId="1" applyFont="1" applyFill="1" applyBorder="1" applyAlignment="1">
      <alignment horizontal="center" vertical="center"/>
    </xf>
    <xf numFmtId="0" fontId="69" fillId="3" borderId="41" xfId="1" applyFont="1" applyFill="1" applyBorder="1" applyAlignment="1">
      <alignment horizontal="center" vertical="center"/>
    </xf>
    <xf numFmtId="0" fontId="70" fillId="9" borderId="30" xfId="1" applyFont="1" applyFill="1" applyBorder="1" applyAlignment="1">
      <alignment horizontal="center" vertical="center" wrapText="1"/>
    </xf>
    <xf numFmtId="0" fontId="70" fillId="9" borderId="39" xfId="1" applyFont="1" applyFill="1" applyBorder="1" applyAlignment="1">
      <alignment horizontal="center" vertical="center" wrapText="1"/>
    </xf>
    <xf numFmtId="0" fontId="70" fillId="9" borderId="38" xfId="1" applyFont="1" applyFill="1" applyBorder="1" applyAlignment="1">
      <alignment horizontal="center" vertical="center" wrapText="1"/>
    </xf>
    <xf numFmtId="0" fontId="70" fillId="9" borderId="40" xfId="1" applyFont="1" applyFill="1" applyBorder="1" applyAlignment="1">
      <alignment horizontal="center" vertical="center" wrapText="1"/>
    </xf>
    <xf numFmtId="0" fontId="70" fillId="9" borderId="41" xfId="1" applyFont="1" applyFill="1" applyBorder="1" applyAlignment="1">
      <alignment horizontal="center" vertical="center" wrapText="1"/>
    </xf>
    <xf numFmtId="0" fontId="70" fillId="9" borderId="36" xfId="1" applyFont="1" applyFill="1" applyBorder="1" applyAlignment="1">
      <alignment horizontal="center" vertical="center" wrapText="1"/>
    </xf>
    <xf numFmtId="164" fontId="70" fillId="9" borderId="36" xfId="1" applyNumberFormat="1" applyFont="1" applyFill="1" applyBorder="1" applyAlignment="1">
      <alignment horizontal="center" wrapText="1"/>
    </xf>
    <xf numFmtId="164" fontId="70" fillId="9" borderId="50" xfId="1" applyNumberFormat="1" applyFont="1" applyFill="1" applyBorder="1" applyAlignment="1">
      <alignment horizontal="center" wrapText="1"/>
    </xf>
    <xf numFmtId="0" fontId="70" fillId="9" borderId="37" xfId="1" applyFont="1" applyFill="1" applyBorder="1" applyAlignment="1">
      <alignment horizontal="center" vertical="center" wrapText="1"/>
    </xf>
    <xf numFmtId="0" fontId="70" fillId="9" borderId="51" xfId="1" applyFont="1" applyFill="1" applyBorder="1" applyAlignment="1">
      <alignment horizontal="center" vertical="center" wrapText="1"/>
    </xf>
    <xf numFmtId="0" fontId="69" fillId="3" borderId="24" xfId="1" applyFont="1" applyFill="1" applyBorder="1" applyAlignment="1">
      <alignment horizontal="center" vertical="top" wrapText="1"/>
    </xf>
    <xf numFmtId="0" fontId="69" fillId="3" borderId="26" xfId="1" applyFont="1" applyFill="1" applyBorder="1" applyAlignment="1">
      <alignment horizontal="center" vertical="center"/>
    </xf>
    <xf numFmtId="0" fontId="69" fillId="3" borderId="24" xfId="1" applyFont="1" applyFill="1" applyBorder="1" applyAlignment="1">
      <alignment horizontal="center" vertical="center"/>
    </xf>
    <xf numFmtId="0" fontId="69" fillId="3" borderId="43" xfId="1" applyFont="1" applyFill="1" applyBorder="1" applyAlignment="1">
      <alignment horizontal="center" vertical="center"/>
    </xf>
    <xf numFmtId="0" fontId="69" fillId="3" borderId="26" xfId="1" applyFont="1" applyFill="1" applyBorder="1" applyAlignment="1">
      <alignment horizontal="center" vertical="center" wrapText="1"/>
    </xf>
    <xf numFmtId="0" fontId="69" fillId="3" borderId="28" xfId="1" applyFont="1" applyFill="1" applyBorder="1" applyAlignment="1">
      <alignment horizontal="center" vertical="center" wrapText="1"/>
    </xf>
    <xf numFmtId="0" fontId="69" fillId="3" borderId="29" xfId="1" applyFont="1" applyFill="1" applyBorder="1" applyAlignment="1">
      <alignment horizontal="center" vertical="center" wrapText="1"/>
    </xf>
    <xf numFmtId="0" fontId="69" fillId="3" borderId="30" xfId="1" applyFont="1" applyFill="1" applyBorder="1" applyAlignment="1">
      <alignment horizontal="center" vertical="center" wrapText="1"/>
    </xf>
    <xf numFmtId="0" fontId="69" fillId="3" borderId="47" xfId="1" applyFont="1" applyFill="1" applyBorder="1" applyAlignment="1">
      <alignment horizontal="center" vertical="center" wrapText="1"/>
    </xf>
    <xf numFmtId="0" fontId="69" fillId="3" borderId="43" xfId="1" applyFont="1" applyFill="1" applyBorder="1" applyAlignment="1">
      <alignment horizontal="center" vertical="center" wrapText="1"/>
    </xf>
    <xf numFmtId="164" fontId="69" fillId="3" borderId="43" xfId="1" applyNumberFormat="1" applyFont="1" applyFill="1" applyBorder="1" applyAlignment="1">
      <alignment horizontal="center" wrapText="1"/>
    </xf>
    <xf numFmtId="0" fontId="69" fillId="3" borderId="28" xfId="1" applyFont="1" applyFill="1" applyBorder="1" applyAlignment="1">
      <alignment horizontal="center" vertical="center"/>
    </xf>
    <xf numFmtId="164" fontId="69" fillId="3" borderId="45" xfId="1" applyNumberFormat="1" applyFont="1" applyFill="1" applyBorder="1" applyAlignment="1">
      <alignment horizontal="center" wrapText="1"/>
    </xf>
    <xf numFmtId="0" fontId="70" fillId="9" borderId="26" xfId="1" applyFont="1" applyFill="1" applyBorder="1" applyAlignment="1">
      <alignment horizontal="center" vertical="center" wrapText="1"/>
    </xf>
    <xf numFmtId="0" fontId="70" fillId="9" borderId="28" xfId="1" applyFont="1" applyFill="1" applyBorder="1" applyAlignment="1">
      <alignment horizontal="center" vertical="center" wrapText="1"/>
    </xf>
    <xf numFmtId="0" fontId="70" fillId="9" borderId="29" xfId="1" applyFont="1" applyFill="1" applyBorder="1" applyAlignment="1">
      <alignment horizontal="center" vertical="center" wrapText="1"/>
    </xf>
    <xf numFmtId="164" fontId="68" fillId="20" borderId="20" xfId="1" applyNumberFormat="1" applyFont="1" applyFill="1" applyBorder="1" applyAlignment="1">
      <alignment horizontal="center" vertical="center" wrapText="1"/>
    </xf>
    <xf numFmtId="164" fontId="68" fillId="20" borderId="22" xfId="1" applyNumberFormat="1" applyFont="1" applyFill="1" applyBorder="1" applyAlignment="1">
      <alignment horizontal="center" vertical="center" wrapText="1"/>
    </xf>
    <xf numFmtId="164" fontId="68" fillId="20" borderId="23" xfId="1" applyNumberFormat="1" applyFont="1" applyFill="1" applyBorder="1" applyAlignment="1">
      <alignment horizontal="center" vertical="center" wrapText="1"/>
    </xf>
    <xf numFmtId="164" fontId="68" fillId="20" borderId="46" xfId="1" applyNumberFormat="1" applyFont="1" applyFill="1" applyBorder="1" applyAlignment="1">
      <alignment horizontal="center" vertical="center" wrapText="1"/>
    </xf>
    <xf numFmtId="0" fontId="47" fillId="20" borderId="18" xfId="1" applyFont="1" applyFill="1" applyBorder="1" applyAlignment="1" applyProtection="1">
      <alignment horizontal="center" vertical="center" wrapText="1"/>
      <protection locked="0"/>
    </xf>
    <xf numFmtId="0" fontId="47" fillId="20" borderId="6" xfId="1" applyFont="1" applyFill="1" applyBorder="1" applyAlignment="1" applyProtection="1">
      <alignment horizontal="center" vertical="center" wrapText="1"/>
      <protection locked="0"/>
    </xf>
    <xf numFmtId="164" fontId="68" fillId="20" borderId="62" xfId="1" applyNumberFormat="1" applyFont="1" applyFill="1" applyBorder="1" applyAlignment="1">
      <alignment horizontal="center" vertical="center" wrapText="1"/>
    </xf>
    <xf numFmtId="164" fontId="68" fillId="20" borderId="17" xfId="1" applyNumberFormat="1" applyFont="1" applyFill="1" applyBorder="1" applyAlignment="1">
      <alignment horizontal="center" vertical="center" wrapText="1"/>
    </xf>
    <xf numFmtId="164" fontId="68" fillId="20" borderId="75" xfId="1" applyNumberFormat="1" applyFont="1" applyFill="1" applyBorder="1" applyAlignment="1">
      <alignment horizontal="center" vertical="center" wrapText="1"/>
    </xf>
    <xf numFmtId="164" fontId="68" fillId="20" borderId="54" xfId="1" applyNumberFormat="1" applyFont="1" applyFill="1" applyBorder="1" applyAlignment="1">
      <alignment horizontal="center" vertical="center" wrapText="1"/>
    </xf>
    <xf numFmtId="164" fontId="68" fillId="20" borderId="19" xfId="1" applyNumberFormat="1" applyFont="1" applyFill="1" applyBorder="1" applyAlignment="1">
      <alignment horizontal="center" vertical="center" wrapText="1"/>
    </xf>
    <xf numFmtId="164" fontId="68" fillId="20" borderId="59" xfId="1" applyNumberFormat="1" applyFont="1" applyFill="1" applyBorder="1" applyAlignment="1">
      <alignment horizontal="center" vertical="center" wrapText="1"/>
    </xf>
    <xf numFmtId="164" fontId="68" fillId="20" borderId="61" xfId="1" applyNumberFormat="1" applyFont="1" applyFill="1" applyBorder="1" applyAlignment="1">
      <alignment horizontal="center" vertical="center" wrapText="1"/>
    </xf>
    <xf numFmtId="0" fontId="47" fillId="16" borderId="46" xfId="1" applyFont="1" applyFill="1" applyBorder="1" applyAlignment="1" applyProtection="1">
      <alignment horizontal="center" vertical="center" wrapText="1"/>
      <protection locked="0"/>
    </xf>
    <xf numFmtId="0" fontId="47" fillId="16" borderId="54" xfId="1" applyFont="1" applyFill="1" applyBorder="1" applyAlignment="1" applyProtection="1">
      <alignment horizontal="center" vertical="center" wrapText="1"/>
      <protection locked="0"/>
    </xf>
    <xf numFmtId="0" fontId="68" fillId="3" borderId="59" xfId="1" applyFont="1" applyFill="1" applyBorder="1" applyAlignment="1" applyProtection="1">
      <alignment horizontal="center" vertical="center" wrapText="1"/>
      <protection locked="0"/>
    </xf>
    <xf numFmtId="164" fontId="68" fillId="3" borderId="59" xfId="1" applyNumberFormat="1" applyFont="1" applyFill="1" applyBorder="1" applyAlignment="1">
      <alignment horizontal="center" vertical="center" wrapText="1"/>
    </xf>
    <xf numFmtId="1" fontId="47" fillId="0" borderId="15" xfId="1" applyNumberFormat="1" applyFont="1" applyFill="1" applyBorder="1" applyAlignment="1">
      <alignment horizontal="center" vertical="center" wrapText="1"/>
    </xf>
    <xf numFmtId="1" fontId="47" fillId="0" borderId="1" xfId="1" applyNumberFormat="1" applyFont="1" applyFill="1" applyBorder="1" applyAlignment="1">
      <alignment horizontal="center" vertical="center" wrapText="1"/>
    </xf>
    <xf numFmtId="0" fontId="68" fillId="3" borderId="59" xfId="1" applyFont="1" applyFill="1" applyBorder="1" applyAlignment="1" applyProtection="1">
      <alignment horizontal="center" wrapText="1"/>
      <protection locked="0"/>
    </xf>
    <xf numFmtId="164" fontId="68" fillId="3" borderId="12" xfId="1" applyNumberFormat="1" applyFont="1" applyFill="1" applyBorder="1" applyAlignment="1">
      <alignment horizontal="center" wrapText="1"/>
    </xf>
    <xf numFmtId="1" fontId="47" fillId="0" borderId="15" xfId="1" applyNumberFormat="1" applyFont="1" applyFill="1" applyBorder="1" applyAlignment="1">
      <alignment horizontal="center" wrapText="1"/>
    </xf>
    <xf numFmtId="1" fontId="47" fillId="0" borderId="1" xfId="1" applyNumberFormat="1" applyFont="1" applyFill="1" applyBorder="1" applyAlignment="1">
      <alignment horizontal="center" wrapText="1"/>
    </xf>
    <xf numFmtId="164" fontId="68" fillId="3" borderId="59" xfId="1" applyNumberFormat="1" applyFont="1" applyFill="1" applyBorder="1" applyAlignment="1">
      <alignment horizontal="center" wrapText="1"/>
    </xf>
    <xf numFmtId="0" fontId="69" fillId="3" borderId="59" xfId="1" applyFont="1" applyFill="1" applyBorder="1" applyAlignment="1" applyProtection="1">
      <alignment horizontal="center" vertical="center" wrapText="1"/>
      <protection locked="0"/>
    </xf>
    <xf numFmtId="164" fontId="69" fillId="3" borderId="12" xfId="1" applyNumberFormat="1" applyFont="1" applyFill="1" applyBorder="1" applyAlignment="1">
      <alignment horizontal="center" vertical="center" wrapText="1"/>
    </xf>
    <xf numFmtId="164" fontId="69" fillId="3" borderId="59" xfId="1" applyNumberFormat="1" applyFont="1" applyFill="1" applyBorder="1" applyAlignment="1">
      <alignment horizontal="center" vertical="center" wrapText="1"/>
    </xf>
    <xf numFmtId="1" fontId="47" fillId="0" borderId="46" xfId="1" applyNumberFormat="1" applyFont="1" applyFill="1" applyBorder="1" applyAlignment="1">
      <alignment horizontal="center" wrapText="1"/>
    </xf>
    <xf numFmtId="1" fontId="47" fillId="0" borderId="19" xfId="1" applyNumberFormat="1" applyFont="1" applyFill="1" applyBorder="1" applyAlignment="1">
      <alignment horizontal="center" wrapText="1"/>
    </xf>
    <xf numFmtId="0" fontId="69" fillId="3" borderId="43" xfId="1" applyFont="1" applyFill="1" applyBorder="1" applyAlignment="1" applyProtection="1">
      <alignment horizontal="center" vertical="center" wrapText="1"/>
      <protection locked="0"/>
    </xf>
    <xf numFmtId="164" fontId="69" fillId="3" borderId="45" xfId="1" applyNumberFormat="1" applyFont="1" applyFill="1" applyBorder="1" applyAlignment="1">
      <alignment horizontal="center" vertical="center" wrapText="1"/>
    </xf>
    <xf numFmtId="164" fontId="69" fillId="3" borderId="43" xfId="1" applyNumberFormat="1" applyFont="1" applyFill="1" applyBorder="1" applyAlignment="1">
      <alignment horizontal="center" vertical="center" wrapText="1"/>
    </xf>
    <xf numFmtId="0" fontId="70" fillId="9" borderId="36" xfId="1" applyFont="1" applyFill="1" applyBorder="1" applyAlignment="1" applyProtection="1">
      <alignment horizontal="center" vertical="center" wrapText="1"/>
      <protection locked="0"/>
    </xf>
    <xf numFmtId="0" fontId="70" fillId="9" borderId="47" xfId="1" applyFont="1" applyFill="1" applyBorder="1" applyAlignment="1">
      <alignment horizontal="center" vertical="center" wrapText="1"/>
    </xf>
    <xf numFmtId="164" fontId="70" fillId="9" borderId="43" xfId="1" applyNumberFormat="1" applyFont="1" applyFill="1" applyBorder="1" applyAlignment="1">
      <alignment horizontal="center" vertical="center" wrapText="1"/>
    </xf>
    <xf numFmtId="0" fontId="50" fillId="0" borderId="3" xfId="2" applyFont="1" applyBorder="1" applyAlignment="1">
      <alignment horizontal="center" vertical="center" wrapText="1"/>
    </xf>
    <xf numFmtId="0" fontId="50" fillId="0" borderId="8" xfId="2" applyFont="1" applyBorder="1" applyAlignment="1">
      <alignment horizontal="center" vertical="center" wrapText="1"/>
    </xf>
    <xf numFmtId="0" fontId="50" fillId="0" borderId="4" xfId="2" applyFont="1" applyBorder="1" applyAlignment="1">
      <alignment horizontal="center" vertical="center" wrapText="1"/>
    </xf>
    <xf numFmtId="0" fontId="50" fillId="16" borderId="3" xfId="2" applyFont="1" applyFill="1" applyBorder="1" applyAlignment="1">
      <alignment horizontal="center" vertical="center" wrapText="1"/>
    </xf>
    <xf numFmtId="0" fontId="50" fillId="16" borderId="8" xfId="2" applyFont="1" applyFill="1" applyBorder="1" applyAlignment="1">
      <alignment horizontal="center" vertical="center" wrapText="1"/>
    </xf>
    <xf numFmtId="0" fontId="50" fillId="16" borderId="4" xfId="2" applyFont="1" applyFill="1" applyBorder="1" applyAlignment="1">
      <alignment horizontal="center" vertical="center" wrapText="1"/>
    </xf>
    <xf numFmtId="0" fontId="71" fillId="0" borderId="9" xfId="2" applyFont="1" applyBorder="1"/>
    <xf numFmtId="2" fontId="47" fillId="0" borderId="62" xfId="2" applyNumberFormat="1" applyFont="1" applyFill="1" applyBorder="1" applyAlignment="1">
      <alignment horizontal="center" vertical="center"/>
    </xf>
    <xf numFmtId="2" fontId="47" fillId="0" borderId="64" xfId="2" applyNumberFormat="1" applyFont="1" applyFill="1" applyBorder="1" applyAlignment="1">
      <alignment horizontal="center" vertical="center"/>
    </xf>
    <xf numFmtId="2" fontId="47" fillId="3" borderId="59" xfId="2" applyNumberFormat="1" applyFont="1" applyFill="1" applyBorder="1" applyAlignment="1">
      <alignment horizontal="center" vertical="center"/>
    </xf>
    <xf numFmtId="2" fontId="47" fillId="3" borderId="69" xfId="2" applyNumberFormat="1" applyFont="1" applyFill="1" applyBorder="1" applyAlignment="1">
      <alignment horizontal="center" vertical="center"/>
    </xf>
    <xf numFmtId="2" fontId="47" fillId="0" borderId="1" xfId="2" applyNumberFormat="1" applyFont="1" applyFill="1" applyBorder="1" applyAlignment="1">
      <alignment horizontal="center" vertical="center"/>
    </xf>
    <xf numFmtId="2" fontId="47" fillId="0" borderId="11" xfId="2" applyNumberFormat="1" applyFont="1" applyFill="1" applyBorder="1" applyAlignment="1">
      <alignment horizontal="center" vertical="center"/>
    </xf>
    <xf numFmtId="2" fontId="47" fillId="0" borderId="13" xfId="2" applyNumberFormat="1" applyFont="1" applyFill="1" applyBorder="1" applyAlignment="1">
      <alignment horizontal="center" vertical="center"/>
    </xf>
    <xf numFmtId="2" fontId="47" fillId="0" borderId="14" xfId="2" applyNumberFormat="1" applyFont="1" applyFill="1" applyBorder="1" applyAlignment="1">
      <alignment horizontal="center" vertical="center"/>
    </xf>
    <xf numFmtId="2" fontId="47" fillId="0" borderId="15" xfId="2" applyNumberFormat="1" applyFont="1" applyFill="1" applyBorder="1" applyAlignment="1">
      <alignment horizontal="center" vertical="center"/>
    </xf>
    <xf numFmtId="2" fontId="47" fillId="0" borderId="68" xfId="2" applyNumberFormat="1" applyFont="1" applyFill="1" applyBorder="1" applyAlignment="1">
      <alignment horizontal="center" vertical="center"/>
    </xf>
    <xf numFmtId="2" fontId="47" fillId="0" borderId="66" xfId="2" applyNumberFormat="1" applyFont="1" applyFill="1" applyBorder="1" applyAlignment="1">
      <alignment horizontal="center" vertical="center"/>
    </xf>
    <xf numFmtId="2" fontId="47" fillId="0" borderId="67" xfId="2" applyNumberFormat="1" applyFont="1" applyFill="1" applyBorder="1" applyAlignment="1">
      <alignment horizontal="center" vertical="center"/>
    </xf>
    <xf numFmtId="2" fontId="47" fillId="0" borderId="71" xfId="2" applyNumberFormat="1" applyFont="1" applyFill="1" applyBorder="1" applyAlignment="1">
      <alignment horizontal="center" vertical="center"/>
    </xf>
    <xf numFmtId="2" fontId="47" fillId="0" borderId="78" xfId="2" applyNumberFormat="1" applyFont="1" applyFill="1" applyBorder="1" applyAlignment="1">
      <alignment horizontal="center" vertical="center"/>
    </xf>
    <xf numFmtId="2" fontId="47" fillId="3" borderId="44" xfId="2" applyNumberFormat="1" applyFont="1" applyFill="1" applyBorder="1" applyAlignment="1">
      <alignment horizontal="center" vertical="center"/>
    </xf>
    <xf numFmtId="2" fontId="47" fillId="3" borderId="46" xfId="2" applyNumberFormat="1" applyFont="1" applyFill="1" applyBorder="1" applyAlignment="1">
      <alignment horizontal="center" vertical="center"/>
    </xf>
    <xf numFmtId="2" fontId="72" fillId="0" borderId="63" xfId="0" applyNumberFormat="1" applyFont="1" applyFill="1" applyBorder="1" applyAlignment="1">
      <alignment horizontal="center" vertical="center" wrapText="1"/>
    </xf>
    <xf numFmtId="2" fontId="72" fillId="0" borderId="61" xfId="0" applyNumberFormat="1" applyFont="1" applyFill="1" applyBorder="1" applyAlignment="1">
      <alignment horizontal="center" vertical="center" wrapText="1"/>
    </xf>
    <xf numFmtId="2" fontId="47" fillId="0" borderId="0" xfId="0" applyNumberFormat="1" applyFont="1" applyFill="1" applyAlignment="1">
      <alignment horizontal="center"/>
    </xf>
    <xf numFmtId="2" fontId="47" fillId="0" borderId="11" xfId="0" applyNumberFormat="1" applyFont="1" applyFill="1" applyBorder="1" applyAlignment="1">
      <alignment horizontal="center"/>
    </xf>
    <xf numFmtId="2" fontId="47" fillId="0" borderId="13" xfId="0" applyNumberFormat="1" applyFont="1" applyFill="1" applyBorder="1" applyAlignment="1">
      <alignment horizontal="center"/>
    </xf>
    <xf numFmtId="2" fontId="47" fillId="0" borderId="11" xfId="0" applyNumberFormat="1" applyFont="1" applyBorder="1" applyAlignment="1">
      <alignment horizontal="center"/>
    </xf>
    <xf numFmtId="2" fontId="47" fillId="0" borderId="13" xfId="0" applyNumberFormat="1" applyFont="1" applyBorder="1" applyAlignment="1">
      <alignment horizontal="center"/>
    </xf>
    <xf numFmtId="164" fontId="47" fillId="16" borderId="11" xfId="0" applyNumberFormat="1" applyFont="1" applyFill="1" applyBorder="1" applyAlignment="1">
      <alignment horizontal="center"/>
    </xf>
    <xf numFmtId="164" fontId="47" fillId="16" borderId="13" xfId="0" applyNumberFormat="1" applyFont="1" applyFill="1" applyBorder="1" applyAlignment="1">
      <alignment horizontal="center"/>
    </xf>
    <xf numFmtId="164" fontId="47" fillId="0" borderId="11" xfId="0" applyNumberFormat="1" applyFont="1" applyBorder="1" applyAlignment="1">
      <alignment horizontal="center"/>
    </xf>
    <xf numFmtId="164" fontId="47" fillId="0" borderId="13" xfId="0" applyNumberFormat="1" applyFont="1" applyBorder="1" applyAlignment="1">
      <alignment horizontal="center"/>
    </xf>
    <xf numFmtId="2" fontId="72" fillId="28" borderId="66" xfId="0" applyNumberFormat="1" applyFont="1" applyFill="1" applyBorder="1" applyAlignment="1">
      <alignment horizontal="center" vertical="center" wrapText="1"/>
    </xf>
    <xf numFmtId="2" fontId="72" fillId="28" borderId="67" xfId="0" applyNumberFormat="1" applyFont="1" applyFill="1" applyBorder="1" applyAlignment="1">
      <alignment horizontal="center" vertical="center" wrapText="1"/>
    </xf>
    <xf numFmtId="164" fontId="72" fillId="0" borderId="63" xfId="0" applyNumberFormat="1" applyFont="1" applyFill="1" applyBorder="1" applyAlignment="1">
      <alignment horizontal="center" vertical="center" wrapText="1"/>
    </xf>
    <xf numFmtId="164" fontId="72" fillId="0" borderId="61" xfId="0" applyNumberFormat="1" applyFont="1" applyFill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textRotation="90" wrapText="1"/>
    </xf>
    <xf numFmtId="0" fontId="9" fillId="0" borderId="17" xfId="1" applyFont="1" applyBorder="1" applyAlignment="1">
      <alignment horizontal="center" vertical="center" textRotation="90" wrapText="1"/>
    </xf>
    <xf numFmtId="0" fontId="14" fillId="0" borderId="26" xfId="1" applyFont="1" applyBorder="1" applyAlignment="1">
      <alignment horizontal="left" vertical="center" textRotation="90" wrapText="1"/>
    </xf>
    <xf numFmtId="0" fontId="14" fillId="0" borderId="5" xfId="1" applyFont="1" applyBorder="1" applyAlignment="1">
      <alignment horizontal="left" vertical="center" textRotation="90" wrapText="1"/>
    </xf>
    <xf numFmtId="0" fontId="14" fillId="0" borderId="34" xfId="1" applyFont="1" applyBorder="1" applyAlignment="1">
      <alignment horizontal="left" vertical="center" textRotation="90" wrapText="1"/>
    </xf>
    <xf numFmtId="0" fontId="17" fillId="0" borderId="61" xfId="1" applyFont="1" applyBorder="1" applyAlignment="1">
      <alignment horizontal="center" vertical="center" textRotation="90" wrapText="1"/>
    </xf>
    <xf numFmtId="0" fontId="17" fillId="0" borderId="13" xfId="1" applyFont="1" applyBorder="1" applyAlignment="1">
      <alignment horizontal="center" vertical="center" textRotation="90" wrapText="1"/>
    </xf>
    <xf numFmtId="0" fontId="17" fillId="0" borderId="8" xfId="1" applyFont="1" applyBorder="1" applyAlignment="1">
      <alignment horizontal="center" vertical="center" textRotation="90" wrapText="1"/>
    </xf>
    <xf numFmtId="0" fontId="17" fillId="0" borderId="62" xfId="1" applyFont="1" applyBorder="1" applyAlignment="1">
      <alignment horizontal="center" vertical="center" textRotation="90" wrapText="1"/>
    </xf>
    <xf numFmtId="0" fontId="17" fillId="0" borderId="1" xfId="1" applyFont="1" applyBorder="1" applyAlignment="1">
      <alignment horizontal="center" vertical="center" textRotation="90" wrapText="1"/>
    </xf>
    <xf numFmtId="0" fontId="17" fillId="0" borderId="2" xfId="1" applyFont="1" applyBorder="1" applyAlignment="1">
      <alignment horizontal="center" vertical="center" textRotation="90" wrapText="1"/>
    </xf>
    <xf numFmtId="0" fontId="15" fillId="3" borderId="59" xfId="1" applyFont="1" applyFill="1" applyBorder="1" applyAlignment="1">
      <alignment horizontal="center" vertical="center" textRotation="90" wrapText="1"/>
    </xf>
    <xf numFmtId="0" fontId="15" fillId="3" borderId="12" xfId="1" applyFont="1" applyFill="1" applyBorder="1" applyAlignment="1">
      <alignment horizontal="center" vertical="center" textRotation="90" wrapText="1"/>
    </xf>
    <xf numFmtId="0" fontId="15" fillId="3" borderId="45" xfId="1" applyFont="1" applyFill="1" applyBorder="1" applyAlignment="1">
      <alignment horizontal="center" vertical="center" textRotation="90" wrapText="1"/>
    </xf>
    <xf numFmtId="0" fontId="15" fillId="0" borderId="24" xfId="1" applyFont="1" applyBorder="1" applyAlignment="1">
      <alignment horizontal="center" vertical="center" wrapText="1"/>
    </xf>
    <xf numFmtId="0" fontId="15" fillId="0" borderId="52" xfId="1" applyFont="1" applyBorder="1" applyAlignment="1">
      <alignment horizontal="center" vertical="center"/>
    </xf>
    <xf numFmtId="0" fontId="15" fillId="0" borderId="33" xfId="1" applyFont="1" applyBorder="1" applyAlignment="1">
      <alignment horizontal="center" vertical="center"/>
    </xf>
    <xf numFmtId="0" fontId="15" fillId="0" borderId="55" xfId="1" applyFont="1" applyBorder="1" applyAlignment="1">
      <alignment horizontal="center" vertical="center"/>
    </xf>
    <xf numFmtId="0" fontId="59" fillId="0" borderId="55" xfId="1" applyFont="1" applyBorder="1" applyAlignment="1">
      <alignment horizontal="center" vertical="center"/>
    </xf>
    <xf numFmtId="0" fontId="60" fillId="0" borderId="0" xfId="1" applyFont="1" applyBorder="1" applyAlignment="1">
      <alignment horizontal="center"/>
    </xf>
    <xf numFmtId="14" fontId="18" fillId="0" borderId="50" xfId="1" applyNumberFormat="1" applyFont="1" applyBorder="1" applyAlignment="1">
      <alignment horizontal="center" vertical="top"/>
    </xf>
    <xf numFmtId="0" fontId="18" fillId="0" borderId="50" xfId="1" applyFont="1" applyBorder="1" applyAlignment="1">
      <alignment horizontal="center" vertical="top"/>
    </xf>
    <xf numFmtId="0" fontId="12" fillId="3" borderId="43" xfId="1" applyFont="1" applyFill="1" applyBorder="1" applyAlignment="1">
      <alignment horizontal="center" textRotation="90" wrapText="1"/>
    </xf>
    <xf numFmtId="0" fontId="12" fillId="3" borderId="31" xfId="1" applyFont="1" applyFill="1" applyBorder="1" applyAlignment="1">
      <alignment horizontal="center" textRotation="90" wrapText="1"/>
    </xf>
    <xf numFmtId="0" fontId="15" fillId="4" borderId="24" xfId="1" applyFont="1" applyFill="1" applyBorder="1" applyAlignment="1">
      <alignment horizontal="center" vertical="center" wrapText="1"/>
    </xf>
    <xf numFmtId="0" fontId="15" fillId="4" borderId="52" xfId="1" applyFont="1" applyFill="1" applyBorder="1" applyAlignment="1">
      <alignment horizontal="center" vertical="center"/>
    </xf>
    <xf numFmtId="0" fontId="15" fillId="4" borderId="25" xfId="1" applyFont="1" applyFill="1" applyBorder="1" applyAlignment="1">
      <alignment horizontal="center" vertical="center"/>
    </xf>
    <xf numFmtId="0" fontId="15" fillId="4" borderId="33" xfId="1" applyFont="1" applyFill="1" applyBorder="1" applyAlignment="1">
      <alignment horizontal="center" vertical="center"/>
    </xf>
    <xf numFmtId="0" fontId="15" fillId="4" borderId="55" xfId="1" applyFont="1" applyFill="1" applyBorder="1" applyAlignment="1">
      <alignment horizontal="center" vertical="center"/>
    </xf>
    <xf numFmtId="0" fontId="15" fillId="4" borderId="58" xfId="1" applyFont="1" applyFill="1" applyBorder="1" applyAlignment="1">
      <alignment horizontal="center" vertical="center"/>
    </xf>
    <xf numFmtId="0" fontId="14" fillId="0" borderId="63" xfId="1" applyFont="1" applyBorder="1" applyAlignment="1">
      <alignment horizontal="center" vertical="center" wrapText="1"/>
    </xf>
    <xf numFmtId="0" fontId="14" fillId="0" borderId="61" xfId="1" applyFont="1" applyBorder="1" applyAlignment="1">
      <alignment horizontal="center" vertical="center" wrapText="1"/>
    </xf>
    <xf numFmtId="0" fontId="14" fillId="0" borderId="62" xfId="1" applyFont="1" applyBorder="1" applyAlignment="1">
      <alignment horizontal="center" vertical="center" wrapText="1"/>
    </xf>
    <xf numFmtId="0" fontId="61" fillId="0" borderId="51" xfId="1" applyFont="1" applyBorder="1" applyAlignment="1">
      <alignment horizontal="center" vertical="center" wrapText="1"/>
    </xf>
    <xf numFmtId="0" fontId="61" fillId="0" borderId="50" xfId="1" applyFont="1" applyBorder="1" applyAlignment="1">
      <alignment horizontal="center" vertical="center" wrapText="1"/>
    </xf>
    <xf numFmtId="0" fontId="61" fillId="0" borderId="39" xfId="1" applyFont="1" applyBorder="1" applyAlignment="1">
      <alignment horizontal="center" vertical="center" wrapText="1"/>
    </xf>
    <xf numFmtId="0" fontId="14" fillId="7" borderId="52" xfId="1" applyFont="1" applyFill="1" applyBorder="1" applyAlignment="1">
      <alignment horizontal="center" vertical="center" wrapText="1"/>
    </xf>
    <xf numFmtId="0" fontId="14" fillId="7" borderId="50" xfId="1" applyFont="1" applyFill="1" applyBorder="1" applyAlignment="1">
      <alignment horizontal="center" vertical="center" wrapText="1"/>
    </xf>
    <xf numFmtId="0" fontId="14" fillId="7" borderId="42" xfId="1" applyFont="1" applyFill="1" applyBorder="1" applyAlignment="1">
      <alignment horizontal="center" vertical="center" wrapText="1"/>
    </xf>
    <xf numFmtId="0" fontId="14" fillId="10" borderId="24" xfId="1" applyFont="1" applyFill="1" applyBorder="1" applyAlignment="1">
      <alignment horizontal="center" vertical="center" wrapText="1"/>
    </xf>
    <xf numFmtId="0" fontId="14" fillId="10" borderId="52" xfId="1" applyFont="1" applyFill="1" applyBorder="1" applyAlignment="1">
      <alignment horizontal="center" vertical="center" wrapText="1"/>
    </xf>
    <xf numFmtId="0" fontId="14" fillId="10" borderId="25" xfId="1" applyFont="1" applyFill="1" applyBorder="1" applyAlignment="1">
      <alignment horizontal="center" vertical="center" wrapText="1"/>
    </xf>
    <xf numFmtId="0" fontId="14" fillId="10" borderId="55" xfId="1" applyFont="1" applyFill="1" applyBorder="1" applyAlignment="1">
      <alignment horizontal="center" vertical="center" wrapText="1"/>
    </xf>
    <xf numFmtId="0" fontId="14" fillId="10" borderId="58" xfId="1" applyFont="1" applyFill="1" applyBorder="1" applyAlignment="1">
      <alignment horizontal="center" vertical="center" wrapText="1"/>
    </xf>
    <xf numFmtId="0" fontId="14" fillId="22" borderId="24" xfId="1" applyFont="1" applyFill="1" applyBorder="1" applyAlignment="1">
      <alignment horizontal="center" vertical="center" wrapText="1"/>
    </xf>
    <xf numFmtId="0" fontId="14" fillId="22" borderId="52" xfId="1" applyFont="1" applyFill="1" applyBorder="1" applyAlignment="1">
      <alignment horizontal="center" vertical="center" wrapText="1"/>
    </xf>
    <xf numFmtId="0" fontId="14" fillId="22" borderId="25" xfId="1" applyFont="1" applyFill="1" applyBorder="1" applyAlignment="1">
      <alignment horizontal="center" vertical="center" wrapText="1"/>
    </xf>
    <xf numFmtId="0" fontId="14" fillId="22" borderId="33" xfId="1" applyFont="1" applyFill="1" applyBorder="1" applyAlignment="1">
      <alignment horizontal="center" vertical="center" wrapText="1"/>
    </xf>
    <xf numFmtId="0" fontId="14" fillId="22" borderId="55" xfId="1" applyFont="1" applyFill="1" applyBorder="1" applyAlignment="1">
      <alignment horizontal="center" vertical="center" wrapText="1"/>
    </xf>
    <xf numFmtId="0" fontId="14" fillId="22" borderId="58" xfId="1" applyFont="1" applyFill="1" applyBorder="1" applyAlignment="1">
      <alignment horizontal="center" vertical="center" wrapText="1"/>
    </xf>
    <xf numFmtId="0" fontId="14" fillId="11" borderId="24" xfId="1" applyFont="1" applyFill="1" applyBorder="1" applyAlignment="1">
      <alignment horizontal="center" vertical="center" wrapText="1"/>
    </xf>
    <xf numFmtId="0" fontId="14" fillId="11" borderId="52" xfId="1" applyFont="1" applyFill="1" applyBorder="1" applyAlignment="1">
      <alignment horizontal="center" vertical="center" wrapText="1"/>
    </xf>
    <xf numFmtId="0" fontId="14" fillId="11" borderId="25" xfId="1" applyFont="1" applyFill="1" applyBorder="1" applyAlignment="1">
      <alignment horizontal="center" vertical="center" wrapText="1"/>
    </xf>
    <xf numFmtId="0" fontId="14" fillId="11" borderId="33" xfId="1" applyFont="1" applyFill="1" applyBorder="1" applyAlignment="1">
      <alignment horizontal="center" vertical="center" wrapText="1"/>
    </xf>
    <xf numFmtId="0" fontId="14" fillId="11" borderId="55" xfId="1" applyFont="1" applyFill="1" applyBorder="1" applyAlignment="1">
      <alignment horizontal="center" vertical="center" wrapText="1"/>
    </xf>
    <xf numFmtId="0" fontId="14" fillId="11" borderId="58" xfId="1" applyFont="1" applyFill="1" applyBorder="1" applyAlignment="1">
      <alignment horizontal="center" vertical="center" wrapText="1"/>
    </xf>
    <xf numFmtId="0" fontId="14" fillId="12" borderId="24" xfId="1" applyFont="1" applyFill="1" applyBorder="1" applyAlignment="1">
      <alignment horizontal="center" vertical="center" wrapText="1"/>
    </xf>
    <xf numFmtId="0" fontId="14" fillId="12" borderId="52" xfId="1" applyFont="1" applyFill="1" applyBorder="1" applyAlignment="1">
      <alignment horizontal="center" vertical="center" wrapText="1"/>
    </xf>
    <xf numFmtId="0" fontId="14" fillId="12" borderId="25" xfId="1" applyFont="1" applyFill="1" applyBorder="1" applyAlignment="1">
      <alignment horizontal="center" vertical="center" wrapText="1"/>
    </xf>
    <xf numFmtId="0" fontId="14" fillId="12" borderId="33" xfId="1" applyFont="1" applyFill="1" applyBorder="1" applyAlignment="1">
      <alignment horizontal="center" vertical="center" wrapText="1"/>
    </xf>
    <xf numFmtId="0" fontId="14" fillId="12" borderId="55" xfId="1" applyFont="1" applyFill="1" applyBorder="1" applyAlignment="1">
      <alignment horizontal="center" vertical="center" wrapText="1"/>
    </xf>
    <xf numFmtId="0" fontId="14" fillId="12" borderId="58" xfId="1" applyFont="1" applyFill="1" applyBorder="1" applyAlignment="1">
      <alignment horizontal="center" vertical="center" wrapText="1"/>
    </xf>
    <xf numFmtId="0" fontId="5" fillId="0" borderId="43" xfId="1" applyFont="1" applyBorder="1" applyAlignment="1">
      <alignment horizontal="center" vertical="center" textRotation="90" wrapText="1"/>
    </xf>
    <xf numFmtId="0" fontId="5" fillId="0" borderId="17" xfId="1" applyFont="1" applyBorder="1" applyAlignment="1">
      <alignment horizontal="center" vertical="center" textRotation="90" wrapText="1"/>
    </xf>
    <xf numFmtId="0" fontId="5" fillId="0" borderId="44" xfId="1" applyFont="1" applyBorder="1" applyAlignment="1">
      <alignment horizontal="center" vertical="center" textRotation="90" wrapText="1"/>
    </xf>
    <xf numFmtId="0" fontId="2" fillId="0" borderId="24" xfId="1" applyFont="1" applyBorder="1" applyAlignment="1">
      <alignment horizontal="center" vertical="center" wrapText="1"/>
    </xf>
    <xf numFmtId="0" fontId="2" fillId="0" borderId="52" xfId="1" applyFont="1" applyBorder="1" applyAlignment="1">
      <alignment horizontal="center" vertical="center" wrapText="1"/>
    </xf>
    <xf numFmtId="0" fontId="2" fillId="0" borderId="25" xfId="1" applyFont="1" applyBorder="1" applyAlignment="1">
      <alignment horizontal="center" vertical="center" wrapText="1"/>
    </xf>
    <xf numFmtId="0" fontId="2" fillId="0" borderId="33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2" fillId="0" borderId="58" xfId="1" applyFont="1" applyBorder="1" applyAlignment="1">
      <alignment horizontal="center" vertical="center" wrapText="1"/>
    </xf>
    <xf numFmtId="0" fontId="2" fillId="16" borderId="24" xfId="1" applyFont="1" applyFill="1" applyBorder="1" applyAlignment="1">
      <alignment horizontal="center" vertical="center" wrapText="1"/>
    </xf>
    <xf numFmtId="0" fontId="2" fillId="16" borderId="52" xfId="1" applyFont="1" applyFill="1" applyBorder="1" applyAlignment="1">
      <alignment horizontal="center" vertical="center" wrapText="1"/>
    </xf>
    <xf numFmtId="0" fontId="2" fillId="16" borderId="25" xfId="1" applyFont="1" applyFill="1" applyBorder="1" applyAlignment="1">
      <alignment horizontal="center" vertical="center" wrapText="1"/>
    </xf>
    <xf numFmtId="0" fontId="2" fillId="16" borderId="33" xfId="1" applyFont="1" applyFill="1" applyBorder="1" applyAlignment="1">
      <alignment horizontal="center" vertical="center" wrapText="1"/>
    </xf>
    <xf numFmtId="0" fontId="2" fillId="16" borderId="55" xfId="1" applyFont="1" applyFill="1" applyBorder="1" applyAlignment="1">
      <alignment horizontal="center" vertical="center" wrapText="1"/>
    </xf>
    <xf numFmtId="0" fontId="2" fillId="16" borderId="58" xfId="1" applyFont="1" applyFill="1" applyBorder="1" applyAlignment="1">
      <alignment horizontal="center" vertical="center" wrapText="1"/>
    </xf>
    <xf numFmtId="0" fontId="5" fillId="16" borderId="24" xfId="1" applyFont="1" applyFill="1" applyBorder="1" applyAlignment="1">
      <alignment horizontal="center" vertical="top" wrapText="1"/>
    </xf>
    <xf numFmtId="0" fontId="5" fillId="16" borderId="52" xfId="1" applyFont="1" applyFill="1" applyBorder="1" applyAlignment="1">
      <alignment horizontal="center" vertical="top" wrapText="1"/>
    </xf>
    <xf numFmtId="0" fontId="5" fillId="16" borderId="25" xfId="1" applyFont="1" applyFill="1" applyBorder="1" applyAlignment="1">
      <alignment horizontal="center" vertical="top" wrapText="1"/>
    </xf>
    <xf numFmtId="0" fontId="5" fillId="16" borderId="33" xfId="1" applyFont="1" applyFill="1" applyBorder="1" applyAlignment="1">
      <alignment horizontal="center" vertical="top" wrapText="1"/>
    </xf>
    <xf numFmtId="0" fontId="5" fillId="16" borderId="55" xfId="1" applyFont="1" applyFill="1" applyBorder="1" applyAlignment="1">
      <alignment horizontal="center" vertical="top" wrapText="1"/>
    </xf>
    <xf numFmtId="0" fontId="5" fillId="16" borderId="58" xfId="1" applyFont="1" applyFill="1" applyBorder="1" applyAlignment="1">
      <alignment horizontal="center" vertical="top" wrapText="1"/>
    </xf>
    <xf numFmtId="0" fontId="3" fillId="16" borderId="5" xfId="1" applyFont="1" applyFill="1" applyBorder="1" applyAlignment="1">
      <alignment horizontal="center" textRotation="90" wrapText="1"/>
    </xf>
    <xf numFmtId="0" fontId="3" fillId="16" borderId="34" xfId="1" applyFont="1" applyFill="1" applyBorder="1" applyAlignment="1">
      <alignment horizontal="center" textRotation="90" wrapText="1"/>
    </xf>
    <xf numFmtId="0" fontId="3" fillId="16" borderId="9" xfId="1" applyFont="1" applyFill="1" applyBorder="1" applyAlignment="1">
      <alignment horizontal="center" wrapText="1"/>
    </xf>
    <xf numFmtId="0" fontId="3" fillId="16" borderId="27" xfId="1" applyFont="1" applyFill="1" applyBorder="1" applyAlignment="1">
      <alignment horizontal="center" wrapText="1"/>
    </xf>
    <xf numFmtId="0" fontId="3" fillId="16" borderId="77" xfId="1" applyFont="1" applyFill="1" applyBorder="1" applyAlignment="1">
      <alignment horizontal="center" wrapText="1"/>
    </xf>
    <xf numFmtId="0" fontId="3" fillId="16" borderId="26" xfId="1" applyFont="1" applyFill="1" applyBorder="1" applyAlignment="1">
      <alignment horizontal="center" vertical="center" textRotation="90" wrapText="1"/>
    </xf>
    <xf numFmtId="0" fontId="3" fillId="16" borderId="5" xfId="1" applyFont="1" applyFill="1" applyBorder="1" applyAlignment="1">
      <alignment horizontal="center" vertical="center" textRotation="90" wrapText="1"/>
    </xf>
    <xf numFmtId="0" fontId="3" fillId="16" borderId="34" xfId="1" applyFont="1" applyFill="1" applyBorder="1" applyAlignment="1">
      <alignment horizontal="center" vertical="center" textRotation="90" wrapText="1"/>
    </xf>
    <xf numFmtId="0" fontId="3" fillId="16" borderId="28" xfId="1" applyFont="1" applyFill="1" applyBorder="1" applyAlignment="1">
      <alignment horizontal="center" vertical="center" textRotation="90" wrapText="1"/>
    </xf>
    <xf numFmtId="0" fontId="3" fillId="16" borderId="6" xfId="1" applyFont="1" applyFill="1" applyBorder="1" applyAlignment="1">
      <alignment horizontal="center" vertical="center" textRotation="90" wrapText="1"/>
    </xf>
    <xf numFmtId="0" fontId="3" fillId="16" borderId="56" xfId="1" applyFont="1" applyFill="1" applyBorder="1" applyAlignment="1">
      <alignment horizontal="center" vertical="center" textRotation="90" wrapText="1"/>
    </xf>
    <xf numFmtId="0" fontId="3" fillId="16" borderId="29" xfId="1" applyFont="1" applyFill="1" applyBorder="1" applyAlignment="1">
      <alignment horizontal="center" vertical="center" textRotation="90" wrapText="1"/>
    </xf>
    <xf numFmtId="0" fontId="3" fillId="16" borderId="65" xfId="1" applyFont="1" applyFill="1" applyBorder="1" applyAlignment="1">
      <alignment horizontal="center" vertical="center" textRotation="90" wrapText="1"/>
    </xf>
    <xf numFmtId="0" fontId="3" fillId="16" borderId="35" xfId="1" applyFont="1" applyFill="1" applyBorder="1" applyAlignment="1">
      <alignment horizontal="center" vertical="center" textRotation="90" wrapText="1"/>
    </xf>
    <xf numFmtId="0" fontId="3" fillId="16" borderId="28" xfId="1" applyFont="1" applyFill="1" applyBorder="1" applyAlignment="1">
      <alignment horizontal="left" vertical="center" textRotation="90" wrapText="1"/>
    </xf>
    <xf numFmtId="0" fontId="3" fillId="16" borderId="6" xfId="1" applyFont="1" applyFill="1" applyBorder="1" applyAlignment="1">
      <alignment horizontal="left" vertical="center" textRotation="90" wrapText="1"/>
    </xf>
    <xf numFmtId="0" fontId="3" fillId="16" borderId="56" xfId="1" applyFont="1" applyFill="1" applyBorder="1" applyAlignment="1">
      <alignment horizontal="left" vertical="center" textRotation="90" wrapText="1"/>
    </xf>
    <xf numFmtId="0" fontId="3" fillId="16" borderId="29" xfId="1" applyFont="1" applyFill="1" applyBorder="1" applyAlignment="1">
      <alignment horizontal="left" vertical="center" textRotation="90" wrapText="1"/>
    </xf>
    <xf numFmtId="0" fontId="3" fillId="16" borderId="65" xfId="1" applyFont="1" applyFill="1" applyBorder="1" applyAlignment="1">
      <alignment horizontal="left" vertical="center" textRotation="90" wrapText="1"/>
    </xf>
    <xf numFmtId="0" fontId="3" fillId="16" borderId="35" xfId="1" applyFont="1" applyFill="1" applyBorder="1" applyAlignment="1">
      <alignment horizontal="left" vertical="center" textRotation="90" wrapText="1"/>
    </xf>
    <xf numFmtId="0" fontId="3" fillId="0" borderId="5" xfId="1" applyFont="1" applyBorder="1" applyAlignment="1">
      <alignment horizontal="left" textRotation="90" wrapText="1"/>
    </xf>
    <xf numFmtId="0" fontId="3" fillId="0" borderId="34" xfId="1" applyFont="1" applyBorder="1" applyAlignment="1">
      <alignment horizontal="left" textRotation="90" wrapText="1"/>
    </xf>
    <xf numFmtId="0" fontId="3" fillId="0" borderId="6" xfId="1" applyFont="1" applyBorder="1" applyAlignment="1">
      <alignment horizontal="left" textRotation="90" wrapText="1"/>
    </xf>
    <xf numFmtId="0" fontId="3" fillId="0" borderId="56" xfId="1" applyFont="1" applyBorder="1" applyAlignment="1">
      <alignment horizontal="left" textRotation="90" wrapText="1"/>
    </xf>
    <xf numFmtId="0" fontId="3" fillId="16" borderId="65" xfId="1" applyFont="1" applyFill="1" applyBorder="1" applyAlignment="1">
      <alignment horizontal="center" textRotation="90" wrapText="1"/>
    </xf>
    <xf numFmtId="0" fontId="3" fillId="16" borderId="35" xfId="1" applyFont="1" applyFill="1" applyBorder="1" applyAlignment="1">
      <alignment horizontal="center" textRotation="90" wrapText="1"/>
    </xf>
    <xf numFmtId="0" fontId="3" fillId="0" borderId="43" xfId="1" applyFont="1" applyBorder="1" applyAlignment="1">
      <alignment horizontal="left" textRotation="90" wrapText="1"/>
    </xf>
    <xf numFmtId="0" fontId="3" fillId="0" borderId="17" xfId="1" applyFont="1" applyBorder="1" applyAlignment="1">
      <alignment horizontal="left" textRotation="90" wrapText="1"/>
    </xf>
    <xf numFmtId="0" fontId="3" fillId="0" borderId="44" xfId="1" applyFont="1" applyBorder="1" applyAlignment="1">
      <alignment horizontal="left" textRotation="90" wrapText="1"/>
    </xf>
    <xf numFmtId="0" fontId="4" fillId="0" borderId="51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2" fillId="16" borderId="53" xfId="1" applyFont="1" applyFill="1" applyBorder="1" applyAlignment="1">
      <alignment horizontal="center" vertical="center" wrapText="1"/>
    </xf>
    <xf numFmtId="0" fontId="2" fillId="16" borderId="54" xfId="1" applyFont="1" applyFill="1" applyBorder="1" applyAlignment="1">
      <alignment horizontal="center" vertical="center" wrapText="1"/>
    </xf>
    <xf numFmtId="0" fontId="5" fillId="16" borderId="24" xfId="1" applyFont="1" applyFill="1" applyBorder="1" applyAlignment="1">
      <alignment horizontal="center" vertical="center" wrapText="1"/>
    </xf>
    <xf numFmtId="0" fontId="5" fillId="16" borderId="52" xfId="1" applyFont="1" applyFill="1" applyBorder="1" applyAlignment="1">
      <alignment horizontal="center" vertical="center" wrapText="1"/>
    </xf>
    <xf numFmtId="0" fontId="5" fillId="16" borderId="25" xfId="1" applyFont="1" applyFill="1" applyBorder="1" applyAlignment="1">
      <alignment horizontal="center" vertical="center" wrapText="1"/>
    </xf>
    <xf numFmtId="0" fontId="5" fillId="16" borderId="33" xfId="1" applyFont="1" applyFill="1" applyBorder="1" applyAlignment="1">
      <alignment horizontal="center" vertical="center" wrapText="1"/>
    </xf>
    <xf numFmtId="0" fontId="5" fillId="16" borderId="55" xfId="1" applyFont="1" applyFill="1" applyBorder="1" applyAlignment="1">
      <alignment horizontal="center" vertical="center" wrapText="1"/>
    </xf>
    <xf numFmtId="0" fontId="5" fillId="16" borderId="58" xfId="1" applyFont="1" applyFill="1" applyBorder="1" applyAlignment="1">
      <alignment horizontal="center" vertical="center" wrapText="1"/>
    </xf>
    <xf numFmtId="0" fontId="2" fillId="16" borderId="9" xfId="1" applyFont="1" applyFill="1" applyBorder="1" applyAlignment="1">
      <alignment horizontal="center" vertical="center" wrapText="1"/>
    </xf>
    <xf numFmtId="0" fontId="2" fillId="16" borderId="27" xfId="1" applyFont="1" applyFill="1" applyBorder="1" applyAlignment="1">
      <alignment horizontal="center" vertical="center" wrapText="1"/>
    </xf>
    <xf numFmtId="0" fontId="2" fillId="16" borderId="69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0" fontId="4" fillId="2" borderId="50" xfId="1" applyFont="1" applyFill="1" applyBorder="1" applyAlignment="1">
      <alignment horizontal="center" vertical="center" wrapText="1"/>
    </xf>
    <xf numFmtId="0" fontId="4" fillId="2" borderId="42" xfId="1" applyFont="1" applyFill="1" applyBorder="1" applyAlignment="1">
      <alignment horizontal="center" vertical="center" wrapText="1"/>
    </xf>
    <xf numFmtId="0" fontId="3" fillId="16" borderId="3" xfId="1" applyFont="1" applyFill="1" applyBorder="1" applyAlignment="1">
      <alignment horizontal="center" textRotation="90" wrapText="1"/>
    </xf>
    <xf numFmtId="0" fontId="3" fillId="16" borderId="6" xfId="1" applyFont="1" applyFill="1" applyBorder="1" applyAlignment="1">
      <alignment horizontal="left" textRotation="90" wrapText="1"/>
    </xf>
    <xf numFmtId="0" fontId="3" fillId="16" borderId="56" xfId="1" applyFont="1" applyFill="1" applyBorder="1" applyAlignment="1">
      <alignment horizontal="left" textRotation="90" wrapText="1"/>
    </xf>
    <xf numFmtId="0" fontId="3" fillId="16" borderId="65" xfId="1" applyFont="1" applyFill="1" applyBorder="1" applyAlignment="1">
      <alignment horizontal="left" textRotation="90" wrapText="1"/>
    </xf>
    <xf numFmtId="0" fontId="3" fillId="16" borderId="35" xfId="1" applyFont="1" applyFill="1" applyBorder="1" applyAlignment="1">
      <alignment horizontal="left" textRotation="90" wrapText="1"/>
    </xf>
    <xf numFmtId="0" fontId="3" fillId="16" borderId="11" xfId="1" applyFont="1" applyFill="1" applyBorder="1" applyAlignment="1">
      <alignment horizontal="center" textRotation="90" wrapText="1"/>
    </xf>
    <xf numFmtId="0" fontId="3" fillId="16" borderId="66" xfId="1" applyFont="1" applyFill="1" applyBorder="1" applyAlignment="1">
      <alignment horizontal="center" textRotation="90" wrapText="1"/>
    </xf>
    <xf numFmtId="0" fontId="3" fillId="16" borderId="8" xfId="1" applyFont="1" applyFill="1" applyBorder="1" applyAlignment="1">
      <alignment horizontal="center" textRotation="90" wrapText="1"/>
    </xf>
    <xf numFmtId="0" fontId="3" fillId="16" borderId="6" xfId="1" applyFont="1" applyFill="1" applyBorder="1" applyAlignment="1">
      <alignment horizontal="center" textRotation="90" wrapText="1"/>
    </xf>
    <xf numFmtId="0" fontId="3" fillId="16" borderId="56" xfId="1" applyFont="1" applyFill="1" applyBorder="1" applyAlignment="1">
      <alignment horizontal="center" textRotation="90" wrapText="1"/>
    </xf>
    <xf numFmtId="0" fontId="3" fillId="16" borderId="5" xfId="1" applyFont="1" applyFill="1" applyBorder="1" applyAlignment="1">
      <alignment horizontal="left" textRotation="90" wrapText="1"/>
    </xf>
    <xf numFmtId="0" fontId="3" fillId="16" borderId="34" xfId="1" applyFont="1" applyFill="1" applyBorder="1" applyAlignment="1">
      <alignment horizontal="left" textRotation="90" wrapText="1"/>
    </xf>
    <xf numFmtId="0" fontId="8" fillId="0" borderId="0" xfId="1" applyFont="1" applyAlignment="1">
      <alignment horizontal="left"/>
    </xf>
    <xf numFmtId="0" fontId="4" fillId="0" borderId="55" xfId="1" applyFont="1" applyBorder="1" applyAlignment="1">
      <alignment horizontal="center" vertical="center"/>
    </xf>
    <xf numFmtId="0" fontId="8" fillId="16" borderId="0" xfId="1" applyFont="1" applyFill="1" applyAlignment="1">
      <alignment horizontal="left"/>
    </xf>
    <xf numFmtId="0" fontId="8" fillId="16" borderId="0" xfId="1" applyFont="1" applyFill="1" applyAlignment="1">
      <alignment horizontal="left" wrapText="1"/>
    </xf>
    <xf numFmtId="0" fontId="3" fillId="16" borderId="28" xfId="1" applyFont="1" applyFill="1" applyBorder="1" applyAlignment="1">
      <alignment horizontal="left" textRotation="90" wrapText="1"/>
    </xf>
    <xf numFmtId="0" fontId="3" fillId="16" borderId="29" xfId="1" applyFont="1" applyFill="1" applyBorder="1" applyAlignment="1">
      <alignment horizontal="left" textRotation="90" wrapText="1"/>
    </xf>
    <xf numFmtId="0" fontId="3" fillId="16" borderId="32" xfId="1" applyFont="1" applyFill="1" applyBorder="1" applyAlignment="1">
      <alignment horizontal="center" textRotation="90" wrapText="1"/>
    </xf>
    <xf numFmtId="0" fontId="3" fillId="16" borderId="58" xfId="1" applyFont="1" applyFill="1" applyBorder="1" applyAlignment="1">
      <alignment horizontal="center" textRotation="90" wrapText="1"/>
    </xf>
    <xf numFmtId="0" fontId="3" fillId="0" borderId="16" xfId="1" applyFont="1" applyBorder="1" applyAlignment="1">
      <alignment horizontal="left" textRotation="90" wrapText="1"/>
    </xf>
    <xf numFmtId="0" fontId="3" fillId="0" borderId="70" xfId="1" applyFont="1" applyBorder="1" applyAlignment="1">
      <alignment horizontal="left" textRotation="90" wrapText="1"/>
    </xf>
    <xf numFmtId="0" fontId="3" fillId="16" borderId="13" xfId="1" applyFont="1" applyFill="1" applyBorder="1" applyAlignment="1">
      <alignment horizontal="center" textRotation="90" wrapText="1"/>
    </xf>
    <xf numFmtId="0" fontId="3" fillId="16" borderId="67" xfId="1" applyFont="1" applyFill="1" applyBorder="1" applyAlignment="1">
      <alignment horizontal="center" textRotation="90" wrapText="1"/>
    </xf>
    <xf numFmtId="0" fontId="4" fillId="0" borderId="0" xfId="1" applyFont="1" applyAlignment="1">
      <alignment horizontal="center" vertical="center"/>
    </xf>
    <xf numFmtId="0" fontId="3" fillId="16" borderId="25" xfId="1" applyFont="1" applyFill="1" applyBorder="1" applyAlignment="1">
      <alignment horizontal="center" textRotation="90" wrapText="1"/>
    </xf>
    <xf numFmtId="0" fontId="3" fillId="16" borderId="17" xfId="1" applyFont="1" applyFill="1" applyBorder="1" applyAlignment="1">
      <alignment horizontal="center" textRotation="90" wrapText="1"/>
    </xf>
    <xf numFmtId="0" fontId="3" fillId="16" borderId="44" xfId="1" applyFont="1" applyFill="1" applyBorder="1" applyAlignment="1">
      <alignment horizontal="center" textRotation="90" wrapText="1"/>
    </xf>
    <xf numFmtId="0" fontId="3" fillId="16" borderId="43" xfId="1" applyFont="1" applyFill="1" applyBorder="1" applyAlignment="1">
      <alignment horizontal="center" textRotation="90" wrapText="1"/>
    </xf>
    <xf numFmtId="0" fontId="3" fillId="16" borderId="26" xfId="1" applyFont="1" applyFill="1" applyBorder="1" applyAlignment="1">
      <alignment horizontal="left" textRotation="90" wrapText="1"/>
    </xf>
    <xf numFmtId="0" fontId="6" fillId="16" borderId="18" xfId="1" applyFont="1" applyFill="1" applyBorder="1" applyAlignment="1">
      <alignment horizontal="center" textRotation="90" wrapText="1"/>
    </xf>
    <xf numFmtId="0" fontId="6" fillId="16" borderId="57" xfId="1" applyFont="1" applyFill="1" applyBorder="1" applyAlignment="1">
      <alignment horizontal="center" textRotation="90" wrapText="1"/>
    </xf>
    <xf numFmtId="0" fontId="17" fillId="2" borderId="0" xfId="1" applyFont="1" applyFill="1" applyAlignment="1">
      <alignment horizontal="left" wrapText="1"/>
    </xf>
    <xf numFmtId="0" fontId="17" fillId="2" borderId="0" xfId="1" applyFont="1" applyFill="1" applyAlignment="1">
      <alignment horizontal="left"/>
    </xf>
    <xf numFmtId="0" fontId="22" fillId="16" borderId="27" xfId="1" applyFont="1" applyFill="1" applyBorder="1" applyAlignment="1">
      <alignment horizontal="center" vertical="center" wrapText="1"/>
    </xf>
    <xf numFmtId="0" fontId="22" fillId="16" borderId="77" xfId="1" applyFont="1" applyFill="1" applyBorder="1" applyAlignment="1">
      <alignment horizontal="center" vertical="center" wrapText="1"/>
    </xf>
    <xf numFmtId="0" fontId="11" fillId="0" borderId="24" xfId="1" applyFont="1" applyBorder="1" applyAlignment="1">
      <alignment horizontal="center" vertical="top" wrapText="1"/>
    </xf>
    <xf numFmtId="0" fontId="11" fillId="0" borderId="52" xfId="1" applyFont="1" applyBorder="1" applyAlignment="1">
      <alignment horizontal="center" vertical="top" wrapText="1"/>
    </xf>
    <xf numFmtId="0" fontId="11" fillId="0" borderId="25" xfId="1" applyFont="1" applyBorder="1" applyAlignment="1">
      <alignment horizontal="center" vertical="top" wrapText="1"/>
    </xf>
    <xf numFmtId="0" fontId="22" fillId="16" borderId="4" xfId="1" applyFont="1" applyFill="1" applyBorder="1" applyAlignment="1">
      <alignment horizontal="center" vertical="center" textRotation="90" wrapText="1"/>
    </xf>
    <xf numFmtId="0" fontId="22" fillId="16" borderId="35" xfId="1" applyFont="1" applyFill="1" applyBorder="1" applyAlignment="1">
      <alignment horizontal="center" vertical="center" textRotation="90" wrapText="1"/>
    </xf>
    <xf numFmtId="0" fontId="17" fillId="16" borderId="26" xfId="1" applyFont="1" applyFill="1" applyBorder="1" applyAlignment="1">
      <alignment horizontal="left" textRotation="90" wrapText="1"/>
    </xf>
    <xf numFmtId="0" fontId="17" fillId="16" borderId="5" xfId="1" applyFont="1" applyFill="1" applyBorder="1" applyAlignment="1">
      <alignment horizontal="left" textRotation="90" wrapText="1"/>
    </xf>
    <xf numFmtId="0" fontId="17" fillId="16" borderId="34" xfId="1" applyFont="1" applyFill="1" applyBorder="1" applyAlignment="1">
      <alignment horizontal="left" textRotation="90" wrapText="1"/>
    </xf>
    <xf numFmtId="0" fontId="22" fillId="0" borderId="62" xfId="1" applyFont="1" applyFill="1" applyBorder="1" applyAlignment="1">
      <alignment horizontal="center" vertical="center" textRotation="90" wrapText="1"/>
    </xf>
    <xf numFmtId="0" fontId="22" fillId="0" borderId="77" xfId="1" applyFont="1" applyFill="1" applyBorder="1" applyAlignment="1">
      <alignment horizontal="center" vertical="center" textRotation="90" wrapText="1"/>
    </xf>
    <xf numFmtId="0" fontId="22" fillId="0" borderId="19" xfId="1" applyFont="1" applyFill="1" applyBorder="1" applyAlignment="1">
      <alignment horizontal="center" vertical="center" textRotation="90" wrapText="1"/>
    </xf>
    <xf numFmtId="0" fontId="22" fillId="0" borderId="46" xfId="1" applyFont="1" applyFill="1" applyBorder="1" applyAlignment="1">
      <alignment horizontal="center" vertical="center" textRotation="90" wrapText="1"/>
    </xf>
    <xf numFmtId="0" fontId="22" fillId="0" borderId="54" xfId="1" applyFont="1" applyFill="1" applyBorder="1" applyAlignment="1">
      <alignment horizontal="center" vertical="center" textRotation="90" wrapText="1"/>
    </xf>
    <xf numFmtId="0" fontId="11" fillId="0" borderId="0" xfId="1" applyFont="1" applyBorder="1" applyAlignment="1">
      <alignment horizontal="center" vertical="center" textRotation="90" wrapText="1"/>
    </xf>
    <xf numFmtId="0" fontId="22" fillId="0" borderId="13" xfId="1" applyFont="1" applyBorder="1" applyAlignment="1">
      <alignment horizontal="center" vertical="center" textRotation="90" wrapText="1"/>
    </xf>
    <xf numFmtId="0" fontId="22" fillId="0" borderId="8" xfId="1" applyFont="1" applyBorder="1" applyAlignment="1">
      <alignment horizontal="center" vertical="center" textRotation="90" wrapText="1"/>
    </xf>
    <xf numFmtId="0" fontId="11" fillId="3" borderId="43" xfId="1" applyFont="1" applyFill="1" applyBorder="1" applyAlignment="1">
      <alignment horizontal="center" textRotation="90" wrapText="1"/>
    </xf>
    <xf numFmtId="0" fontId="11" fillId="3" borderId="17" xfId="1" applyFont="1" applyFill="1" applyBorder="1" applyAlignment="1">
      <alignment horizontal="center" textRotation="90" wrapText="1"/>
    </xf>
    <xf numFmtId="0" fontId="22" fillId="0" borderId="6" xfId="1" applyFont="1" applyBorder="1" applyAlignment="1">
      <alignment horizontal="center" vertical="center" textRotation="90" wrapText="1"/>
    </xf>
    <xf numFmtId="0" fontId="22" fillId="0" borderId="56" xfId="1" applyFont="1" applyBorder="1" applyAlignment="1">
      <alignment horizontal="center" vertical="center" textRotation="90" wrapText="1"/>
    </xf>
    <xf numFmtId="0" fontId="22" fillId="0" borderId="4" xfId="1" applyFont="1" applyBorder="1" applyAlignment="1">
      <alignment horizontal="center" vertical="center" textRotation="90" wrapText="1"/>
    </xf>
    <xf numFmtId="0" fontId="22" fillId="0" borderId="65" xfId="1" applyFont="1" applyBorder="1" applyAlignment="1">
      <alignment horizontal="center" vertical="center" textRotation="90" wrapText="1"/>
    </xf>
    <xf numFmtId="0" fontId="22" fillId="0" borderId="35" xfId="1" applyFont="1" applyBorder="1" applyAlignment="1">
      <alignment horizontal="center" vertical="center" textRotation="90" wrapText="1"/>
    </xf>
    <xf numFmtId="0" fontId="22" fillId="26" borderId="13" xfId="1" applyFont="1" applyFill="1" applyBorder="1" applyAlignment="1">
      <alignment horizontal="center" vertical="center" textRotation="90" wrapText="1"/>
    </xf>
    <xf numFmtId="0" fontId="22" fillId="26" borderId="8" xfId="1" applyFont="1" applyFill="1" applyBorder="1" applyAlignment="1">
      <alignment horizontal="center" vertical="center" textRotation="90" wrapText="1"/>
    </xf>
    <xf numFmtId="0" fontId="11" fillId="0" borderId="69" xfId="1" applyFont="1" applyBorder="1" applyAlignment="1">
      <alignment horizontal="center" vertical="center" textRotation="90" wrapText="1"/>
    </xf>
    <xf numFmtId="0" fontId="11" fillId="0" borderId="73" xfId="1" applyFont="1" applyBorder="1" applyAlignment="1">
      <alignment horizontal="center" vertical="center" textRotation="90" wrapText="1"/>
    </xf>
    <xf numFmtId="0" fontId="11" fillId="0" borderId="74" xfId="1" applyFont="1" applyBorder="1" applyAlignment="1">
      <alignment horizontal="center" vertical="center" textRotation="90" wrapText="1"/>
    </xf>
    <xf numFmtId="0" fontId="4" fillId="16" borderId="51" xfId="1" applyFont="1" applyFill="1" applyBorder="1" applyAlignment="1">
      <alignment horizontal="center" vertical="center" wrapText="1"/>
    </xf>
    <xf numFmtId="0" fontId="4" fillId="16" borderId="50" xfId="1" applyFont="1" applyFill="1" applyBorder="1" applyAlignment="1">
      <alignment horizontal="center" vertical="center" wrapText="1"/>
    </xf>
    <xf numFmtId="0" fontId="4" fillId="16" borderId="42" xfId="1" applyFont="1" applyFill="1" applyBorder="1" applyAlignment="1">
      <alignment horizontal="center" vertical="center" wrapText="1"/>
    </xf>
    <xf numFmtId="0" fontId="4" fillId="16" borderId="9" xfId="1" applyFont="1" applyFill="1" applyBorder="1" applyAlignment="1">
      <alignment horizontal="center" vertical="center" wrapText="1"/>
    </xf>
    <xf numFmtId="0" fontId="4" fillId="16" borderId="27" xfId="1" applyFont="1" applyFill="1" applyBorder="1" applyAlignment="1">
      <alignment horizontal="center" vertical="center" wrapText="1"/>
    </xf>
    <xf numFmtId="0" fontId="4" fillId="16" borderId="69" xfId="1" applyFont="1" applyFill="1" applyBorder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wrapText="1"/>
    </xf>
    <xf numFmtId="0" fontId="11" fillId="0" borderId="29" xfId="1" applyFont="1" applyBorder="1" applyAlignment="1">
      <alignment horizontal="center" vertical="center" wrapText="1"/>
    </xf>
    <xf numFmtId="0" fontId="17" fillId="16" borderId="6" xfId="1" applyFont="1" applyFill="1" applyBorder="1" applyAlignment="1">
      <alignment horizontal="left" textRotation="90" wrapText="1"/>
    </xf>
    <xf numFmtId="0" fontId="17" fillId="16" borderId="56" xfId="1" applyFont="1" applyFill="1" applyBorder="1" applyAlignment="1">
      <alignment horizontal="left" textRotation="90" wrapText="1"/>
    </xf>
    <xf numFmtId="0" fontId="17" fillId="16" borderId="65" xfId="1" applyFont="1" applyFill="1" applyBorder="1" applyAlignment="1">
      <alignment horizontal="left" textRotation="90" wrapText="1"/>
    </xf>
    <xf numFmtId="0" fontId="17" fillId="16" borderId="35" xfId="1" applyFont="1" applyFill="1" applyBorder="1" applyAlignment="1">
      <alignment horizontal="left" textRotation="90" wrapText="1"/>
    </xf>
    <xf numFmtId="0" fontId="17" fillId="16" borderId="28" xfId="1" applyFont="1" applyFill="1" applyBorder="1" applyAlignment="1">
      <alignment horizontal="left" textRotation="90" wrapText="1"/>
    </xf>
    <xf numFmtId="0" fontId="17" fillId="16" borderId="47" xfId="1" applyFont="1" applyFill="1" applyBorder="1" applyAlignment="1">
      <alignment horizontal="left" textRotation="90" wrapText="1"/>
    </xf>
    <xf numFmtId="0" fontId="17" fillId="16" borderId="16" xfId="1" applyFont="1" applyFill="1" applyBorder="1" applyAlignment="1">
      <alignment horizontal="left" textRotation="90" wrapText="1"/>
    </xf>
    <xf numFmtId="0" fontId="17" fillId="16" borderId="70" xfId="1" applyFont="1" applyFill="1" applyBorder="1" applyAlignment="1">
      <alignment horizontal="left" textRotation="90" wrapText="1"/>
    </xf>
    <xf numFmtId="0" fontId="17" fillId="16" borderId="5" xfId="1" applyFont="1" applyFill="1" applyBorder="1" applyAlignment="1">
      <alignment horizontal="center" textRotation="90" wrapText="1"/>
    </xf>
    <xf numFmtId="0" fontId="17" fillId="16" borderId="34" xfId="1" applyFont="1" applyFill="1" applyBorder="1" applyAlignment="1">
      <alignment horizontal="center" textRotation="90" wrapText="1"/>
    </xf>
    <xf numFmtId="0" fontId="17" fillId="16" borderId="3" xfId="1" applyFont="1" applyFill="1" applyBorder="1" applyAlignment="1">
      <alignment horizontal="center" textRotation="90" wrapText="1"/>
    </xf>
    <xf numFmtId="0" fontId="4" fillId="16" borderId="24" xfId="1" applyFont="1" applyFill="1" applyBorder="1" applyAlignment="1">
      <alignment horizontal="center" vertical="center" wrapText="1"/>
    </xf>
    <xf numFmtId="0" fontId="4" fillId="16" borderId="52" xfId="1" applyFont="1" applyFill="1" applyBorder="1" applyAlignment="1">
      <alignment horizontal="center" vertical="center" wrapText="1"/>
    </xf>
    <xf numFmtId="0" fontId="4" fillId="16" borderId="25" xfId="1" applyFont="1" applyFill="1" applyBorder="1" applyAlignment="1">
      <alignment horizontal="center" vertical="center" wrapText="1"/>
    </xf>
    <xf numFmtId="0" fontId="4" fillId="16" borderId="33" xfId="1" applyFont="1" applyFill="1" applyBorder="1" applyAlignment="1">
      <alignment horizontal="center" vertical="center" wrapText="1"/>
    </xf>
    <xf numFmtId="0" fontId="4" fillId="16" borderId="55" xfId="1" applyFont="1" applyFill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textRotation="90" wrapText="1"/>
    </xf>
    <xf numFmtId="0" fontId="22" fillId="0" borderId="11" xfId="1" applyFont="1" applyBorder="1" applyAlignment="1">
      <alignment horizontal="center" vertical="center" textRotation="90" wrapText="1"/>
    </xf>
    <xf numFmtId="0" fontId="22" fillId="0" borderId="3" xfId="1" applyFont="1" applyBorder="1" applyAlignment="1">
      <alignment horizontal="center" vertical="center" textRotation="90" wrapText="1"/>
    </xf>
    <xf numFmtId="0" fontId="11" fillId="0" borderId="26" xfId="1" applyFont="1" applyBorder="1" applyAlignment="1">
      <alignment horizontal="center" vertical="center" textRotation="90" wrapText="1"/>
    </xf>
    <xf numFmtId="0" fontId="11" fillId="0" borderId="5" xfId="1" applyFont="1" applyBorder="1" applyAlignment="1">
      <alignment horizontal="center" vertical="center" textRotation="90" wrapText="1"/>
    </xf>
    <xf numFmtId="0" fontId="11" fillId="0" borderId="34" xfId="1" applyFont="1" applyBorder="1" applyAlignment="1">
      <alignment horizontal="center" vertical="center" textRotation="90" wrapText="1"/>
    </xf>
    <xf numFmtId="0" fontId="11" fillId="0" borderId="29" xfId="1" applyFont="1" applyBorder="1" applyAlignment="1">
      <alignment horizontal="center" vertical="center" textRotation="90" wrapText="1"/>
    </xf>
    <xf numFmtId="0" fontId="11" fillId="0" borderId="65" xfId="1" applyFont="1" applyBorder="1" applyAlignment="1">
      <alignment horizontal="center" vertical="center" textRotation="90" wrapText="1"/>
    </xf>
    <xf numFmtId="0" fontId="11" fillId="0" borderId="35" xfId="1" applyFont="1" applyBorder="1" applyAlignment="1">
      <alignment horizontal="center" vertical="center" textRotation="90" wrapText="1"/>
    </xf>
    <xf numFmtId="0" fontId="11" fillId="0" borderId="9" xfId="1" applyFont="1" applyBorder="1" applyAlignment="1">
      <alignment horizontal="center" vertical="center" textRotation="90" wrapText="1"/>
    </xf>
    <xf numFmtId="0" fontId="11" fillId="0" borderId="10" xfId="1" applyFont="1" applyBorder="1" applyAlignment="1">
      <alignment horizontal="center" vertical="center" textRotation="90" wrapText="1"/>
    </xf>
    <xf numFmtId="0" fontId="11" fillId="0" borderId="76" xfId="1" applyFont="1" applyBorder="1" applyAlignment="1">
      <alignment horizontal="center" vertical="center" textRotation="90" wrapText="1"/>
    </xf>
    <xf numFmtId="0" fontId="21" fillId="0" borderId="0" xfId="1" applyFont="1" applyAlignment="1">
      <alignment horizontal="center" vertical="center"/>
    </xf>
    <xf numFmtId="0" fontId="22" fillId="0" borderId="15" xfId="1" applyFont="1" applyBorder="1" applyAlignment="1">
      <alignment horizontal="center" vertical="center" textRotation="90" wrapText="1"/>
    </xf>
    <xf numFmtId="0" fontId="22" fillId="0" borderId="7" xfId="1" applyFont="1" applyBorder="1" applyAlignment="1">
      <alignment horizontal="center" vertical="center" textRotation="90" wrapText="1"/>
    </xf>
    <xf numFmtId="0" fontId="10" fillId="0" borderId="51" xfId="1" applyFont="1" applyBorder="1" applyAlignment="1">
      <alignment horizontal="center" vertical="center" wrapText="1"/>
    </xf>
    <xf numFmtId="0" fontId="10" fillId="0" borderId="50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1" fillId="0" borderId="69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 textRotation="90" wrapText="1"/>
    </xf>
    <xf numFmtId="0" fontId="11" fillId="0" borderId="6" xfId="1" applyFont="1" applyBorder="1" applyAlignment="1">
      <alignment horizontal="center" vertical="center" textRotation="90" wrapText="1"/>
    </xf>
    <xf numFmtId="0" fontId="11" fillId="2" borderId="6" xfId="1" applyFont="1" applyFill="1" applyBorder="1" applyAlignment="1">
      <alignment horizontal="left" vertical="center" textRotation="90" wrapText="1"/>
    </xf>
    <xf numFmtId="0" fontId="11" fillId="2" borderId="16" xfId="1" applyFont="1" applyFill="1" applyBorder="1" applyAlignment="1">
      <alignment horizontal="left" vertical="center" textRotation="90" wrapText="1"/>
    </xf>
    <xf numFmtId="0" fontId="11" fillId="3" borderId="43" xfId="1" applyFont="1" applyFill="1" applyBorder="1" applyAlignment="1">
      <alignment horizontal="left" vertical="center" textRotation="90" wrapText="1"/>
    </xf>
    <xf numFmtId="0" fontId="11" fillId="3" borderId="17" xfId="1" applyFont="1" applyFill="1" applyBorder="1" applyAlignment="1">
      <alignment horizontal="left" vertical="center" textRotation="90" wrapText="1"/>
    </xf>
    <xf numFmtId="0" fontId="11" fillId="0" borderId="24" xfId="1" applyFont="1" applyBorder="1" applyAlignment="1">
      <alignment horizontal="center" vertical="center" textRotation="90" wrapText="1"/>
    </xf>
    <xf numFmtId="0" fontId="11" fillId="3" borderId="24" xfId="1" applyFont="1" applyFill="1" applyBorder="1" applyAlignment="1">
      <alignment horizontal="center" textRotation="90" wrapText="1"/>
    </xf>
    <xf numFmtId="0" fontId="23" fillId="3" borderId="31" xfId="1" applyFont="1" applyFill="1" applyBorder="1" applyAlignment="1">
      <alignment horizontal="center"/>
    </xf>
    <xf numFmtId="0" fontId="11" fillId="0" borderId="51" xfId="1" applyFont="1" applyBorder="1" applyAlignment="1">
      <alignment horizontal="center" vertical="center" wrapText="1"/>
    </xf>
    <xf numFmtId="0" fontId="11" fillId="0" borderId="50" xfId="1" applyFont="1" applyBorder="1" applyAlignment="1">
      <alignment horizontal="center" vertical="center" wrapText="1"/>
    </xf>
    <xf numFmtId="0" fontId="11" fillId="0" borderId="42" xfId="1" applyFont="1" applyBorder="1" applyAlignment="1">
      <alignment horizontal="center" vertical="center" wrapText="1"/>
    </xf>
    <xf numFmtId="0" fontId="11" fillId="0" borderId="56" xfId="1" applyFont="1" applyBorder="1" applyAlignment="1">
      <alignment horizontal="center" vertical="center" textRotation="90" wrapText="1"/>
    </xf>
    <xf numFmtId="0" fontId="31" fillId="5" borderId="0" xfId="1" applyFont="1" applyFill="1" applyBorder="1" applyAlignment="1">
      <alignment horizontal="right"/>
    </xf>
    <xf numFmtId="0" fontId="31" fillId="5" borderId="18" xfId="1" applyFont="1" applyFill="1" applyBorder="1" applyAlignment="1">
      <alignment horizontal="right"/>
    </xf>
    <xf numFmtId="0" fontId="19" fillId="0" borderId="0" xfId="1" applyFont="1" applyAlignment="1">
      <alignment horizontal="center"/>
    </xf>
    <xf numFmtId="0" fontId="26" fillId="0" borderId="0" xfId="1" applyFont="1" applyAlignment="1">
      <alignment horizontal="center"/>
    </xf>
    <xf numFmtId="0" fontId="51" fillId="0" borderId="1" xfId="0" applyFont="1" applyFill="1" applyBorder="1" applyAlignment="1">
      <alignment horizontal="center"/>
    </xf>
    <xf numFmtId="0" fontId="51" fillId="0" borderId="72" xfId="0" applyFont="1" applyFill="1" applyBorder="1" applyAlignment="1">
      <alignment horizontal="center"/>
    </xf>
    <xf numFmtId="0" fontId="51" fillId="0" borderId="15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66" fillId="0" borderId="13" xfId="0" applyFont="1" applyFill="1" applyBorder="1" applyAlignment="1">
      <alignment horizontal="center"/>
    </xf>
    <xf numFmtId="0" fontId="53" fillId="16" borderId="43" xfId="0" applyFont="1" applyFill="1" applyBorder="1" applyAlignment="1">
      <alignment horizontal="center" vertical="center" wrapText="1"/>
    </xf>
    <xf numFmtId="0" fontId="53" fillId="16" borderId="17" xfId="0" applyFont="1" applyFill="1" applyBorder="1" applyAlignment="1">
      <alignment horizontal="center" vertical="center" wrapText="1"/>
    </xf>
    <xf numFmtId="0" fontId="53" fillId="16" borderId="44" xfId="0" applyFont="1" applyFill="1" applyBorder="1" applyAlignment="1">
      <alignment horizontal="center" vertical="center" wrapText="1"/>
    </xf>
    <xf numFmtId="0" fontId="48" fillId="0" borderId="43" xfId="0" applyFont="1" applyFill="1" applyBorder="1" applyAlignment="1">
      <alignment horizontal="center" vertical="center" wrapText="1"/>
    </xf>
    <xf numFmtId="0" fontId="48" fillId="0" borderId="17" xfId="0" applyFont="1" applyFill="1" applyBorder="1" applyAlignment="1">
      <alignment horizontal="center" vertical="center" wrapText="1"/>
    </xf>
    <xf numFmtId="0" fontId="48" fillId="0" borderId="44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/>
    </xf>
    <xf numFmtId="0" fontId="58" fillId="0" borderId="55" xfId="0" applyFont="1" applyFill="1" applyBorder="1" applyAlignment="1">
      <alignment horizontal="center" vertical="center"/>
    </xf>
    <xf numFmtId="0" fontId="48" fillId="0" borderId="43" xfId="0" applyFont="1" applyBorder="1" applyAlignment="1">
      <alignment horizontal="center" vertical="center" wrapText="1"/>
    </xf>
    <xf numFmtId="0" fontId="48" fillId="0" borderId="17" xfId="0" applyFont="1" applyBorder="1" applyAlignment="1">
      <alignment horizontal="center" vertical="center" wrapText="1"/>
    </xf>
    <xf numFmtId="0" fontId="48" fillId="0" borderId="44" xfId="0" applyFont="1" applyBorder="1" applyAlignment="1">
      <alignment horizontal="center" vertical="center" wrapText="1"/>
    </xf>
    <xf numFmtId="0" fontId="53" fillId="0" borderId="43" xfId="0" applyFont="1" applyFill="1" applyBorder="1" applyAlignment="1">
      <alignment horizontal="center" vertical="center" wrapText="1"/>
    </xf>
    <xf numFmtId="0" fontId="53" fillId="0" borderId="17" xfId="0" applyFont="1" applyFill="1" applyBorder="1" applyAlignment="1">
      <alignment horizontal="center" vertical="center" wrapText="1"/>
    </xf>
    <xf numFmtId="0" fontId="53" fillId="0" borderId="44" xfId="0" applyFont="1" applyFill="1" applyBorder="1" applyAlignment="1">
      <alignment horizontal="center" vertical="center" wrapText="1"/>
    </xf>
    <xf numFmtId="0" fontId="35" fillId="0" borderId="0" xfId="1" applyFont="1" applyAlignment="1">
      <alignment horizontal="center"/>
    </xf>
    <xf numFmtId="0" fontId="19" fillId="0" borderId="51" xfId="1" applyFont="1" applyBorder="1" applyAlignment="1">
      <alignment horizontal="center"/>
    </xf>
    <xf numFmtId="0" fontId="19" fillId="0" borderId="50" xfId="1" applyFont="1" applyBorder="1" applyAlignment="1">
      <alignment horizontal="center"/>
    </xf>
    <xf numFmtId="0" fontId="19" fillId="0" borderId="42" xfId="1" applyFont="1" applyBorder="1" applyAlignment="1">
      <alignment horizontal="center"/>
    </xf>
    <xf numFmtId="0" fontId="11" fillId="0" borderId="0" xfId="1" applyFont="1" applyAlignment="1">
      <alignment horizontal="center" vertical="center"/>
    </xf>
    <xf numFmtId="0" fontId="19" fillId="2" borderId="51" xfId="1" applyFont="1" applyFill="1" applyBorder="1" applyAlignment="1">
      <alignment horizontal="center"/>
    </xf>
    <xf numFmtId="0" fontId="19" fillId="2" borderId="50" xfId="1" applyFont="1" applyFill="1" applyBorder="1" applyAlignment="1">
      <alignment horizontal="center"/>
    </xf>
    <xf numFmtId="0" fontId="19" fillId="2" borderId="42" xfId="1" applyFont="1" applyFill="1" applyBorder="1" applyAlignment="1">
      <alignment horizontal="center"/>
    </xf>
    <xf numFmtId="0" fontId="65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30" fillId="0" borderId="0" xfId="1" applyFont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32" fillId="0" borderId="13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3" borderId="63" xfId="1" applyFont="1" applyFill="1" applyBorder="1" applyAlignment="1">
      <alignment horizontal="center" vertical="center"/>
    </xf>
    <xf numFmtId="0" fontId="32" fillId="3" borderId="62" xfId="1" applyFont="1" applyFill="1" applyBorder="1" applyAlignment="1">
      <alignment horizontal="center" vertical="center"/>
    </xf>
    <xf numFmtId="0" fontId="32" fillId="3" borderId="11" xfId="1" applyFont="1" applyFill="1" applyBorder="1" applyAlignment="1">
      <alignment horizontal="center" vertical="center"/>
    </xf>
    <xf numFmtId="0" fontId="32" fillId="3" borderId="1" xfId="1" applyFont="1" applyFill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2" fillId="0" borderId="40" xfId="1" applyFont="1" applyBorder="1" applyAlignment="1">
      <alignment horizontal="center"/>
    </xf>
    <xf numFmtId="0" fontId="32" fillId="0" borderId="38" xfId="1" applyFont="1" applyBorder="1" applyAlignment="1">
      <alignment horizontal="center"/>
    </xf>
    <xf numFmtId="0" fontId="5" fillId="0" borderId="51" xfId="1" applyFont="1" applyBorder="1" applyAlignment="1">
      <alignment horizontal="left"/>
    </xf>
    <xf numFmtId="0" fontId="5" fillId="0" borderId="50" xfId="1" applyFont="1" applyBorder="1" applyAlignment="1">
      <alignment horizontal="left"/>
    </xf>
    <xf numFmtId="0" fontId="5" fillId="0" borderId="42" xfId="1" applyFont="1" applyBorder="1" applyAlignment="1">
      <alignment horizontal="left"/>
    </xf>
    <xf numFmtId="0" fontId="1" fillId="0" borderId="17" xfId="1" applyBorder="1" applyAlignment="1">
      <alignment horizontal="center" wrapText="1"/>
    </xf>
    <xf numFmtId="0" fontId="1" fillId="0" borderId="44" xfId="1" applyBorder="1" applyAlignment="1">
      <alignment horizontal="center" wrapText="1"/>
    </xf>
    <xf numFmtId="0" fontId="37" fillId="0" borderId="43" xfId="1" applyFont="1" applyBorder="1" applyAlignment="1">
      <alignment horizontal="center" vertical="top" wrapText="1"/>
    </xf>
    <xf numFmtId="0" fontId="37" fillId="0" borderId="17" xfId="1" applyFont="1" applyBorder="1" applyAlignment="1">
      <alignment horizontal="center" vertical="top" wrapText="1"/>
    </xf>
    <xf numFmtId="0" fontId="37" fillId="0" borderId="44" xfId="1" applyFont="1" applyBorder="1" applyAlignment="1">
      <alignment horizontal="center" vertical="top" wrapText="1"/>
    </xf>
    <xf numFmtId="0" fontId="32" fillId="4" borderId="13" xfId="1" applyFont="1" applyFill="1" applyBorder="1" applyAlignment="1">
      <alignment horizontal="center" vertical="center"/>
    </xf>
    <xf numFmtId="0" fontId="32" fillId="4" borderId="8" xfId="1" applyFont="1" applyFill="1" applyBorder="1" applyAlignment="1">
      <alignment horizontal="center" vertical="center"/>
    </xf>
    <xf numFmtId="0" fontId="32" fillId="4" borderId="2" xfId="1" applyFont="1" applyFill="1" applyBorder="1" applyAlignment="1">
      <alignment horizontal="center" vertical="center"/>
    </xf>
    <xf numFmtId="0" fontId="32" fillId="0" borderId="37" xfId="1" applyFont="1" applyBorder="1" applyAlignment="1">
      <alignment horizontal="center"/>
    </xf>
    <xf numFmtId="0" fontId="32" fillId="0" borderId="39" xfId="1" applyFont="1" applyBorder="1" applyAlignment="1">
      <alignment horizontal="center"/>
    </xf>
    <xf numFmtId="0" fontId="71" fillId="0" borderId="63" xfId="2" applyFont="1" applyBorder="1" applyAlignment="1">
      <alignment horizontal="center"/>
    </xf>
    <xf numFmtId="0" fontId="71" fillId="0" borderId="61" xfId="2" applyFont="1" applyBorder="1" applyAlignment="1">
      <alignment horizontal="center"/>
    </xf>
    <xf numFmtId="0" fontId="71" fillId="0" borderId="64" xfId="2" applyFont="1" applyBorder="1" applyAlignment="1">
      <alignment horizontal="center"/>
    </xf>
    <xf numFmtId="0" fontId="71" fillId="16" borderId="63" xfId="2" applyFont="1" applyFill="1" applyBorder="1" applyAlignment="1">
      <alignment horizontal="center"/>
    </xf>
    <xf numFmtId="0" fontId="71" fillId="16" borderId="61" xfId="2" applyFont="1" applyFill="1" applyBorder="1" applyAlignment="1">
      <alignment horizontal="center"/>
    </xf>
    <xf numFmtId="0" fontId="71" fillId="16" borderId="64" xfId="2" applyFont="1" applyFill="1" applyBorder="1" applyAlignment="1">
      <alignment horizontal="center"/>
    </xf>
    <xf numFmtId="0" fontId="5" fillId="0" borderId="55" xfId="2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2 2" xfId="2"/>
    <cellStyle name="Обычный 3" xfId="3"/>
  </cellStyles>
  <dxfs count="0"/>
  <tableStyles count="0" defaultTableStyle="TableStyleMedium9" defaultPivotStyle="PivotStyleLight16"/>
  <colors>
    <mruColors>
      <color rgb="FFFFFF66"/>
      <color rgb="FFFFCC99"/>
      <color rgb="FFFFE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T25"/>
  <sheetViews>
    <sheetView topLeftCell="A10" zoomScale="48" zoomScaleNormal="48" zoomScaleSheetLayoutView="44" zoomScalePageLayoutView="40" workbookViewId="0">
      <selection activeCell="AM2" sqref="AM2:CV2"/>
    </sheetView>
  </sheetViews>
  <sheetFormatPr defaultRowHeight="20.25" x14ac:dyDescent="0.3"/>
  <cols>
    <col min="1" max="1" width="21.42578125" style="1" customWidth="1"/>
    <col min="2" max="2" width="12.85546875" style="1" customWidth="1"/>
    <col min="3" max="3" width="8" style="1" customWidth="1"/>
    <col min="4" max="4" width="6.85546875" style="1" customWidth="1"/>
    <col min="5" max="5" width="12.7109375" style="1" customWidth="1"/>
    <col min="6" max="7" width="11" style="48" customWidth="1"/>
    <col min="8" max="8" width="11.140625" style="1" customWidth="1"/>
    <col min="9" max="11" width="7.42578125" style="1" customWidth="1"/>
    <col min="12" max="32" width="5.7109375" style="1" customWidth="1"/>
    <col min="33" max="33" width="7.5703125" style="3" customWidth="1"/>
    <col min="34" max="35" width="5.42578125" style="3" customWidth="1"/>
    <col min="36" max="36" width="6.85546875" style="3" customWidth="1"/>
    <col min="37" max="57" width="5.7109375" style="1" customWidth="1"/>
    <col min="58" max="58" width="6.5703125" style="3" customWidth="1"/>
    <col min="59" max="59" width="7.5703125" style="3" customWidth="1"/>
    <col min="60" max="61" width="7.85546875" style="3" customWidth="1"/>
    <col min="62" max="82" width="5.7109375" style="3" customWidth="1"/>
    <col min="83" max="86" width="6.7109375" style="3" customWidth="1"/>
    <col min="87" max="97" width="5" style="1" customWidth="1"/>
    <col min="98" max="98" width="6.5703125" style="3" customWidth="1"/>
    <col min="99" max="99" width="7.5703125" style="3" customWidth="1"/>
    <col min="100" max="101" width="7.85546875" style="3" customWidth="1"/>
    <col min="102" max="108" width="6.85546875" style="1" customWidth="1"/>
    <col min="109" max="111" width="7.42578125" style="1" customWidth="1"/>
    <col min="112" max="112" width="7.85546875" style="1" customWidth="1"/>
    <col min="113" max="113" width="8.7109375" style="3" customWidth="1"/>
    <col min="114" max="114" width="7.5703125" style="3" customWidth="1"/>
    <col min="115" max="116" width="7.85546875" style="3" customWidth="1"/>
    <col min="117" max="117" width="10.140625" style="3" customWidth="1"/>
    <col min="118" max="118" width="7.5703125" style="3" customWidth="1"/>
    <col min="119" max="120" width="7.85546875" style="3" customWidth="1"/>
    <col min="121" max="121" width="10.140625" style="3" customWidth="1"/>
    <col min="122" max="122" width="7.5703125" style="3" customWidth="1"/>
    <col min="123" max="124" width="7.85546875" style="3" customWidth="1"/>
    <col min="125" max="281" width="9.140625" style="1"/>
    <col min="282" max="282" width="21.7109375" style="1" customWidth="1"/>
    <col min="283" max="283" width="11" style="1" customWidth="1"/>
    <col min="284" max="284" width="7.28515625" style="1" customWidth="1"/>
    <col min="285" max="285" width="9.85546875" style="1" customWidth="1"/>
    <col min="286" max="286" width="10.140625" style="1" customWidth="1"/>
    <col min="287" max="287" width="9.42578125" style="1" customWidth="1"/>
    <col min="288" max="292" width="8.28515625" style="1" customWidth="1"/>
    <col min="293" max="293" width="9" style="1" customWidth="1"/>
    <col min="294" max="317" width="8.28515625" style="1" customWidth="1"/>
    <col min="318" max="537" width="9.140625" style="1"/>
    <col min="538" max="538" width="21.7109375" style="1" customWidth="1"/>
    <col min="539" max="539" width="11" style="1" customWidth="1"/>
    <col min="540" max="540" width="7.28515625" style="1" customWidth="1"/>
    <col min="541" max="541" width="9.85546875" style="1" customWidth="1"/>
    <col min="542" max="542" width="10.140625" style="1" customWidth="1"/>
    <col min="543" max="543" width="9.42578125" style="1" customWidth="1"/>
    <col min="544" max="548" width="8.28515625" style="1" customWidth="1"/>
    <col min="549" max="549" width="9" style="1" customWidth="1"/>
    <col min="550" max="573" width="8.28515625" style="1" customWidth="1"/>
    <col min="574" max="793" width="9.140625" style="1"/>
    <col min="794" max="794" width="21.7109375" style="1" customWidth="1"/>
    <col min="795" max="795" width="11" style="1" customWidth="1"/>
    <col min="796" max="796" width="7.28515625" style="1" customWidth="1"/>
    <col min="797" max="797" width="9.85546875" style="1" customWidth="1"/>
    <col min="798" max="798" width="10.140625" style="1" customWidth="1"/>
    <col min="799" max="799" width="9.42578125" style="1" customWidth="1"/>
    <col min="800" max="804" width="8.28515625" style="1" customWidth="1"/>
    <col min="805" max="805" width="9" style="1" customWidth="1"/>
    <col min="806" max="829" width="8.28515625" style="1" customWidth="1"/>
    <col min="830" max="1049" width="9.140625" style="1"/>
    <col min="1050" max="1050" width="21.7109375" style="1" customWidth="1"/>
    <col min="1051" max="1051" width="11" style="1" customWidth="1"/>
    <col min="1052" max="1052" width="7.28515625" style="1" customWidth="1"/>
    <col min="1053" max="1053" width="9.85546875" style="1" customWidth="1"/>
    <col min="1054" max="1054" width="10.140625" style="1" customWidth="1"/>
    <col min="1055" max="1055" width="9.42578125" style="1" customWidth="1"/>
    <col min="1056" max="1060" width="8.28515625" style="1" customWidth="1"/>
    <col min="1061" max="1061" width="9" style="1" customWidth="1"/>
    <col min="1062" max="1085" width="8.28515625" style="1" customWidth="1"/>
    <col min="1086" max="1305" width="9.140625" style="1"/>
    <col min="1306" max="1306" width="21.7109375" style="1" customWidth="1"/>
    <col min="1307" max="1307" width="11" style="1" customWidth="1"/>
    <col min="1308" max="1308" width="7.28515625" style="1" customWidth="1"/>
    <col min="1309" max="1309" width="9.85546875" style="1" customWidth="1"/>
    <col min="1310" max="1310" width="10.140625" style="1" customWidth="1"/>
    <col min="1311" max="1311" width="9.42578125" style="1" customWidth="1"/>
    <col min="1312" max="1316" width="8.28515625" style="1" customWidth="1"/>
    <col min="1317" max="1317" width="9" style="1" customWidth="1"/>
    <col min="1318" max="1341" width="8.28515625" style="1" customWidth="1"/>
    <col min="1342" max="1561" width="9.140625" style="1"/>
    <col min="1562" max="1562" width="21.7109375" style="1" customWidth="1"/>
    <col min="1563" max="1563" width="11" style="1" customWidth="1"/>
    <col min="1564" max="1564" width="7.28515625" style="1" customWidth="1"/>
    <col min="1565" max="1565" width="9.85546875" style="1" customWidth="1"/>
    <col min="1566" max="1566" width="10.140625" style="1" customWidth="1"/>
    <col min="1567" max="1567" width="9.42578125" style="1" customWidth="1"/>
    <col min="1568" max="1572" width="8.28515625" style="1" customWidth="1"/>
    <col min="1573" max="1573" width="9" style="1" customWidth="1"/>
    <col min="1574" max="1597" width="8.28515625" style="1" customWidth="1"/>
    <col min="1598" max="1817" width="9.140625" style="1"/>
    <col min="1818" max="1818" width="21.7109375" style="1" customWidth="1"/>
    <col min="1819" max="1819" width="11" style="1" customWidth="1"/>
    <col min="1820" max="1820" width="7.28515625" style="1" customWidth="1"/>
    <col min="1821" max="1821" width="9.85546875" style="1" customWidth="1"/>
    <col min="1822" max="1822" width="10.140625" style="1" customWidth="1"/>
    <col min="1823" max="1823" width="9.42578125" style="1" customWidth="1"/>
    <col min="1824" max="1828" width="8.28515625" style="1" customWidth="1"/>
    <col min="1829" max="1829" width="9" style="1" customWidth="1"/>
    <col min="1830" max="1853" width="8.28515625" style="1" customWidth="1"/>
    <col min="1854" max="2073" width="9.140625" style="1"/>
    <col min="2074" max="2074" width="21.7109375" style="1" customWidth="1"/>
    <col min="2075" max="2075" width="11" style="1" customWidth="1"/>
    <col min="2076" max="2076" width="7.28515625" style="1" customWidth="1"/>
    <col min="2077" max="2077" width="9.85546875" style="1" customWidth="1"/>
    <col min="2078" max="2078" width="10.140625" style="1" customWidth="1"/>
    <col min="2079" max="2079" width="9.42578125" style="1" customWidth="1"/>
    <col min="2080" max="2084" width="8.28515625" style="1" customWidth="1"/>
    <col min="2085" max="2085" width="9" style="1" customWidth="1"/>
    <col min="2086" max="2109" width="8.28515625" style="1" customWidth="1"/>
    <col min="2110" max="2329" width="9.140625" style="1"/>
    <col min="2330" max="2330" width="21.7109375" style="1" customWidth="1"/>
    <col min="2331" max="2331" width="11" style="1" customWidth="1"/>
    <col min="2332" max="2332" width="7.28515625" style="1" customWidth="1"/>
    <col min="2333" max="2333" width="9.85546875" style="1" customWidth="1"/>
    <col min="2334" max="2334" width="10.140625" style="1" customWidth="1"/>
    <col min="2335" max="2335" width="9.42578125" style="1" customWidth="1"/>
    <col min="2336" max="2340" width="8.28515625" style="1" customWidth="1"/>
    <col min="2341" max="2341" width="9" style="1" customWidth="1"/>
    <col min="2342" max="2365" width="8.28515625" style="1" customWidth="1"/>
    <col min="2366" max="2585" width="9.140625" style="1"/>
    <col min="2586" max="2586" width="21.7109375" style="1" customWidth="1"/>
    <col min="2587" max="2587" width="11" style="1" customWidth="1"/>
    <col min="2588" max="2588" width="7.28515625" style="1" customWidth="1"/>
    <col min="2589" max="2589" width="9.85546875" style="1" customWidth="1"/>
    <col min="2590" max="2590" width="10.140625" style="1" customWidth="1"/>
    <col min="2591" max="2591" width="9.42578125" style="1" customWidth="1"/>
    <col min="2592" max="2596" width="8.28515625" style="1" customWidth="1"/>
    <col min="2597" max="2597" width="9" style="1" customWidth="1"/>
    <col min="2598" max="2621" width="8.28515625" style="1" customWidth="1"/>
    <col min="2622" max="2841" width="9.140625" style="1"/>
    <col min="2842" max="2842" width="21.7109375" style="1" customWidth="1"/>
    <col min="2843" max="2843" width="11" style="1" customWidth="1"/>
    <col min="2844" max="2844" width="7.28515625" style="1" customWidth="1"/>
    <col min="2845" max="2845" width="9.85546875" style="1" customWidth="1"/>
    <col min="2846" max="2846" width="10.140625" style="1" customWidth="1"/>
    <col min="2847" max="2847" width="9.42578125" style="1" customWidth="1"/>
    <col min="2848" max="2852" width="8.28515625" style="1" customWidth="1"/>
    <col min="2853" max="2853" width="9" style="1" customWidth="1"/>
    <col min="2854" max="2877" width="8.28515625" style="1" customWidth="1"/>
    <col min="2878" max="3097" width="9.140625" style="1"/>
    <col min="3098" max="3098" width="21.7109375" style="1" customWidth="1"/>
    <col min="3099" max="3099" width="11" style="1" customWidth="1"/>
    <col min="3100" max="3100" width="7.28515625" style="1" customWidth="1"/>
    <col min="3101" max="3101" width="9.85546875" style="1" customWidth="1"/>
    <col min="3102" max="3102" width="10.140625" style="1" customWidth="1"/>
    <col min="3103" max="3103" width="9.42578125" style="1" customWidth="1"/>
    <col min="3104" max="3108" width="8.28515625" style="1" customWidth="1"/>
    <col min="3109" max="3109" width="9" style="1" customWidth="1"/>
    <col min="3110" max="3133" width="8.28515625" style="1" customWidth="1"/>
    <col min="3134" max="3353" width="9.140625" style="1"/>
    <col min="3354" max="3354" width="21.7109375" style="1" customWidth="1"/>
    <col min="3355" max="3355" width="11" style="1" customWidth="1"/>
    <col min="3356" max="3356" width="7.28515625" style="1" customWidth="1"/>
    <col min="3357" max="3357" width="9.85546875" style="1" customWidth="1"/>
    <col min="3358" max="3358" width="10.140625" style="1" customWidth="1"/>
    <col min="3359" max="3359" width="9.42578125" style="1" customWidth="1"/>
    <col min="3360" max="3364" width="8.28515625" style="1" customWidth="1"/>
    <col min="3365" max="3365" width="9" style="1" customWidth="1"/>
    <col min="3366" max="3389" width="8.28515625" style="1" customWidth="1"/>
    <col min="3390" max="3609" width="9.140625" style="1"/>
    <col min="3610" max="3610" width="21.7109375" style="1" customWidth="1"/>
    <col min="3611" max="3611" width="11" style="1" customWidth="1"/>
    <col min="3612" max="3612" width="7.28515625" style="1" customWidth="1"/>
    <col min="3613" max="3613" width="9.85546875" style="1" customWidth="1"/>
    <col min="3614" max="3614" width="10.140625" style="1" customWidth="1"/>
    <col min="3615" max="3615" width="9.42578125" style="1" customWidth="1"/>
    <col min="3616" max="3620" width="8.28515625" style="1" customWidth="1"/>
    <col min="3621" max="3621" width="9" style="1" customWidth="1"/>
    <col min="3622" max="3645" width="8.28515625" style="1" customWidth="1"/>
    <col min="3646" max="3865" width="9.140625" style="1"/>
    <col min="3866" max="3866" width="21.7109375" style="1" customWidth="1"/>
    <col min="3867" max="3867" width="11" style="1" customWidth="1"/>
    <col min="3868" max="3868" width="7.28515625" style="1" customWidth="1"/>
    <col min="3869" max="3869" width="9.85546875" style="1" customWidth="1"/>
    <col min="3870" max="3870" width="10.140625" style="1" customWidth="1"/>
    <col min="3871" max="3871" width="9.42578125" style="1" customWidth="1"/>
    <col min="3872" max="3876" width="8.28515625" style="1" customWidth="1"/>
    <col min="3877" max="3877" width="9" style="1" customWidth="1"/>
    <col min="3878" max="3901" width="8.28515625" style="1" customWidth="1"/>
    <col min="3902" max="4121" width="9.140625" style="1"/>
    <col min="4122" max="4122" width="21.7109375" style="1" customWidth="1"/>
    <col min="4123" max="4123" width="11" style="1" customWidth="1"/>
    <col min="4124" max="4124" width="7.28515625" style="1" customWidth="1"/>
    <col min="4125" max="4125" width="9.85546875" style="1" customWidth="1"/>
    <col min="4126" max="4126" width="10.140625" style="1" customWidth="1"/>
    <col min="4127" max="4127" width="9.42578125" style="1" customWidth="1"/>
    <col min="4128" max="4132" width="8.28515625" style="1" customWidth="1"/>
    <col min="4133" max="4133" width="9" style="1" customWidth="1"/>
    <col min="4134" max="4157" width="8.28515625" style="1" customWidth="1"/>
    <col min="4158" max="4377" width="9.140625" style="1"/>
    <col min="4378" max="4378" width="21.7109375" style="1" customWidth="1"/>
    <col min="4379" max="4379" width="11" style="1" customWidth="1"/>
    <col min="4380" max="4380" width="7.28515625" style="1" customWidth="1"/>
    <col min="4381" max="4381" width="9.85546875" style="1" customWidth="1"/>
    <col min="4382" max="4382" width="10.140625" style="1" customWidth="1"/>
    <col min="4383" max="4383" width="9.42578125" style="1" customWidth="1"/>
    <col min="4384" max="4388" width="8.28515625" style="1" customWidth="1"/>
    <col min="4389" max="4389" width="9" style="1" customWidth="1"/>
    <col min="4390" max="4413" width="8.28515625" style="1" customWidth="1"/>
    <col min="4414" max="4633" width="9.140625" style="1"/>
    <col min="4634" max="4634" width="21.7109375" style="1" customWidth="1"/>
    <col min="4635" max="4635" width="11" style="1" customWidth="1"/>
    <col min="4636" max="4636" width="7.28515625" style="1" customWidth="1"/>
    <col min="4637" max="4637" width="9.85546875" style="1" customWidth="1"/>
    <col min="4638" max="4638" width="10.140625" style="1" customWidth="1"/>
    <col min="4639" max="4639" width="9.42578125" style="1" customWidth="1"/>
    <col min="4640" max="4644" width="8.28515625" style="1" customWidth="1"/>
    <col min="4645" max="4645" width="9" style="1" customWidth="1"/>
    <col min="4646" max="4669" width="8.28515625" style="1" customWidth="1"/>
    <col min="4670" max="4889" width="9.140625" style="1"/>
    <col min="4890" max="4890" width="21.7109375" style="1" customWidth="1"/>
    <col min="4891" max="4891" width="11" style="1" customWidth="1"/>
    <col min="4892" max="4892" width="7.28515625" style="1" customWidth="1"/>
    <col min="4893" max="4893" width="9.85546875" style="1" customWidth="1"/>
    <col min="4894" max="4894" width="10.140625" style="1" customWidth="1"/>
    <col min="4895" max="4895" width="9.42578125" style="1" customWidth="1"/>
    <col min="4896" max="4900" width="8.28515625" style="1" customWidth="1"/>
    <col min="4901" max="4901" width="9" style="1" customWidth="1"/>
    <col min="4902" max="4925" width="8.28515625" style="1" customWidth="1"/>
    <col min="4926" max="5145" width="9.140625" style="1"/>
    <col min="5146" max="5146" width="21.7109375" style="1" customWidth="1"/>
    <col min="5147" max="5147" width="11" style="1" customWidth="1"/>
    <col min="5148" max="5148" width="7.28515625" style="1" customWidth="1"/>
    <col min="5149" max="5149" width="9.85546875" style="1" customWidth="1"/>
    <col min="5150" max="5150" width="10.140625" style="1" customWidth="1"/>
    <col min="5151" max="5151" width="9.42578125" style="1" customWidth="1"/>
    <col min="5152" max="5156" width="8.28515625" style="1" customWidth="1"/>
    <col min="5157" max="5157" width="9" style="1" customWidth="1"/>
    <col min="5158" max="5181" width="8.28515625" style="1" customWidth="1"/>
    <col min="5182" max="5401" width="9.140625" style="1"/>
    <col min="5402" max="5402" width="21.7109375" style="1" customWidth="1"/>
    <col min="5403" max="5403" width="11" style="1" customWidth="1"/>
    <col min="5404" max="5404" width="7.28515625" style="1" customWidth="1"/>
    <col min="5405" max="5405" width="9.85546875" style="1" customWidth="1"/>
    <col min="5406" max="5406" width="10.140625" style="1" customWidth="1"/>
    <col min="5407" max="5407" width="9.42578125" style="1" customWidth="1"/>
    <col min="5408" max="5412" width="8.28515625" style="1" customWidth="1"/>
    <col min="5413" max="5413" width="9" style="1" customWidth="1"/>
    <col min="5414" max="5437" width="8.28515625" style="1" customWidth="1"/>
    <col min="5438" max="5657" width="9.140625" style="1"/>
    <col min="5658" max="5658" width="21.7109375" style="1" customWidth="1"/>
    <col min="5659" max="5659" width="11" style="1" customWidth="1"/>
    <col min="5660" max="5660" width="7.28515625" style="1" customWidth="1"/>
    <col min="5661" max="5661" width="9.85546875" style="1" customWidth="1"/>
    <col min="5662" max="5662" width="10.140625" style="1" customWidth="1"/>
    <col min="5663" max="5663" width="9.42578125" style="1" customWidth="1"/>
    <col min="5664" max="5668" width="8.28515625" style="1" customWidth="1"/>
    <col min="5669" max="5669" width="9" style="1" customWidth="1"/>
    <col min="5670" max="5693" width="8.28515625" style="1" customWidth="1"/>
    <col min="5694" max="5913" width="9.140625" style="1"/>
    <col min="5914" max="5914" width="21.7109375" style="1" customWidth="1"/>
    <col min="5915" max="5915" width="11" style="1" customWidth="1"/>
    <col min="5916" max="5916" width="7.28515625" style="1" customWidth="1"/>
    <col min="5917" max="5917" width="9.85546875" style="1" customWidth="1"/>
    <col min="5918" max="5918" width="10.140625" style="1" customWidth="1"/>
    <col min="5919" max="5919" width="9.42578125" style="1" customWidth="1"/>
    <col min="5920" max="5924" width="8.28515625" style="1" customWidth="1"/>
    <col min="5925" max="5925" width="9" style="1" customWidth="1"/>
    <col min="5926" max="5949" width="8.28515625" style="1" customWidth="1"/>
    <col min="5950" max="6169" width="9.140625" style="1"/>
    <col min="6170" max="6170" width="21.7109375" style="1" customWidth="1"/>
    <col min="6171" max="6171" width="11" style="1" customWidth="1"/>
    <col min="6172" max="6172" width="7.28515625" style="1" customWidth="1"/>
    <col min="6173" max="6173" width="9.85546875" style="1" customWidth="1"/>
    <col min="6174" max="6174" width="10.140625" style="1" customWidth="1"/>
    <col min="6175" max="6175" width="9.42578125" style="1" customWidth="1"/>
    <col min="6176" max="6180" width="8.28515625" style="1" customWidth="1"/>
    <col min="6181" max="6181" width="9" style="1" customWidth="1"/>
    <col min="6182" max="6205" width="8.28515625" style="1" customWidth="1"/>
    <col min="6206" max="6425" width="9.140625" style="1"/>
    <col min="6426" max="6426" width="21.7109375" style="1" customWidth="1"/>
    <col min="6427" max="6427" width="11" style="1" customWidth="1"/>
    <col min="6428" max="6428" width="7.28515625" style="1" customWidth="1"/>
    <col min="6429" max="6429" width="9.85546875" style="1" customWidth="1"/>
    <col min="6430" max="6430" width="10.140625" style="1" customWidth="1"/>
    <col min="6431" max="6431" width="9.42578125" style="1" customWidth="1"/>
    <col min="6432" max="6436" width="8.28515625" style="1" customWidth="1"/>
    <col min="6437" max="6437" width="9" style="1" customWidth="1"/>
    <col min="6438" max="6461" width="8.28515625" style="1" customWidth="1"/>
    <col min="6462" max="6681" width="9.140625" style="1"/>
    <col min="6682" max="6682" width="21.7109375" style="1" customWidth="1"/>
    <col min="6683" max="6683" width="11" style="1" customWidth="1"/>
    <col min="6684" max="6684" width="7.28515625" style="1" customWidth="1"/>
    <col min="6685" max="6685" width="9.85546875" style="1" customWidth="1"/>
    <col min="6686" max="6686" width="10.140625" style="1" customWidth="1"/>
    <col min="6687" max="6687" width="9.42578125" style="1" customWidth="1"/>
    <col min="6688" max="6692" width="8.28515625" style="1" customWidth="1"/>
    <col min="6693" max="6693" width="9" style="1" customWidth="1"/>
    <col min="6694" max="6717" width="8.28515625" style="1" customWidth="1"/>
    <col min="6718" max="6937" width="9.140625" style="1"/>
    <col min="6938" max="6938" width="21.7109375" style="1" customWidth="1"/>
    <col min="6939" max="6939" width="11" style="1" customWidth="1"/>
    <col min="6940" max="6940" width="7.28515625" style="1" customWidth="1"/>
    <col min="6941" max="6941" width="9.85546875" style="1" customWidth="1"/>
    <col min="6942" max="6942" width="10.140625" style="1" customWidth="1"/>
    <col min="6943" max="6943" width="9.42578125" style="1" customWidth="1"/>
    <col min="6944" max="6948" width="8.28515625" style="1" customWidth="1"/>
    <col min="6949" max="6949" width="9" style="1" customWidth="1"/>
    <col min="6950" max="6973" width="8.28515625" style="1" customWidth="1"/>
    <col min="6974" max="7193" width="9.140625" style="1"/>
    <col min="7194" max="7194" width="21.7109375" style="1" customWidth="1"/>
    <col min="7195" max="7195" width="11" style="1" customWidth="1"/>
    <col min="7196" max="7196" width="7.28515625" style="1" customWidth="1"/>
    <col min="7197" max="7197" width="9.85546875" style="1" customWidth="1"/>
    <col min="7198" max="7198" width="10.140625" style="1" customWidth="1"/>
    <col min="7199" max="7199" width="9.42578125" style="1" customWidth="1"/>
    <col min="7200" max="7204" width="8.28515625" style="1" customWidth="1"/>
    <col min="7205" max="7205" width="9" style="1" customWidth="1"/>
    <col min="7206" max="7229" width="8.28515625" style="1" customWidth="1"/>
    <col min="7230" max="7449" width="9.140625" style="1"/>
    <col min="7450" max="7450" width="21.7109375" style="1" customWidth="1"/>
    <col min="7451" max="7451" width="11" style="1" customWidth="1"/>
    <col min="7452" max="7452" width="7.28515625" style="1" customWidth="1"/>
    <col min="7453" max="7453" width="9.85546875" style="1" customWidth="1"/>
    <col min="7454" max="7454" width="10.140625" style="1" customWidth="1"/>
    <col min="7455" max="7455" width="9.42578125" style="1" customWidth="1"/>
    <col min="7456" max="7460" width="8.28515625" style="1" customWidth="1"/>
    <col min="7461" max="7461" width="9" style="1" customWidth="1"/>
    <col min="7462" max="7485" width="8.28515625" style="1" customWidth="1"/>
    <col min="7486" max="7705" width="9.140625" style="1"/>
    <col min="7706" max="7706" width="21.7109375" style="1" customWidth="1"/>
    <col min="7707" max="7707" width="11" style="1" customWidth="1"/>
    <col min="7708" max="7708" width="7.28515625" style="1" customWidth="1"/>
    <col min="7709" max="7709" width="9.85546875" style="1" customWidth="1"/>
    <col min="7710" max="7710" width="10.140625" style="1" customWidth="1"/>
    <col min="7711" max="7711" width="9.42578125" style="1" customWidth="1"/>
    <col min="7712" max="7716" width="8.28515625" style="1" customWidth="1"/>
    <col min="7717" max="7717" width="9" style="1" customWidth="1"/>
    <col min="7718" max="7741" width="8.28515625" style="1" customWidth="1"/>
    <col min="7742" max="7961" width="9.140625" style="1"/>
    <col min="7962" max="7962" width="21.7109375" style="1" customWidth="1"/>
    <col min="7963" max="7963" width="11" style="1" customWidth="1"/>
    <col min="7964" max="7964" width="7.28515625" style="1" customWidth="1"/>
    <col min="7965" max="7965" width="9.85546875" style="1" customWidth="1"/>
    <col min="7966" max="7966" width="10.140625" style="1" customWidth="1"/>
    <col min="7967" max="7967" width="9.42578125" style="1" customWidth="1"/>
    <col min="7968" max="7972" width="8.28515625" style="1" customWidth="1"/>
    <col min="7973" max="7973" width="9" style="1" customWidth="1"/>
    <col min="7974" max="7997" width="8.28515625" style="1" customWidth="1"/>
    <col min="7998" max="8217" width="9.140625" style="1"/>
    <col min="8218" max="8218" width="21.7109375" style="1" customWidth="1"/>
    <col min="8219" max="8219" width="11" style="1" customWidth="1"/>
    <col min="8220" max="8220" width="7.28515625" style="1" customWidth="1"/>
    <col min="8221" max="8221" width="9.85546875" style="1" customWidth="1"/>
    <col min="8222" max="8222" width="10.140625" style="1" customWidth="1"/>
    <col min="8223" max="8223" width="9.42578125" style="1" customWidth="1"/>
    <col min="8224" max="8228" width="8.28515625" style="1" customWidth="1"/>
    <col min="8229" max="8229" width="9" style="1" customWidth="1"/>
    <col min="8230" max="8253" width="8.28515625" style="1" customWidth="1"/>
    <col min="8254" max="8473" width="9.140625" style="1"/>
    <col min="8474" max="8474" width="21.7109375" style="1" customWidth="1"/>
    <col min="8475" max="8475" width="11" style="1" customWidth="1"/>
    <col min="8476" max="8476" width="7.28515625" style="1" customWidth="1"/>
    <col min="8477" max="8477" width="9.85546875" style="1" customWidth="1"/>
    <col min="8478" max="8478" width="10.140625" style="1" customWidth="1"/>
    <col min="8479" max="8479" width="9.42578125" style="1" customWidth="1"/>
    <col min="8480" max="8484" width="8.28515625" style="1" customWidth="1"/>
    <col min="8485" max="8485" width="9" style="1" customWidth="1"/>
    <col min="8486" max="8509" width="8.28515625" style="1" customWidth="1"/>
    <col min="8510" max="8729" width="9.140625" style="1"/>
    <col min="8730" max="8730" width="21.7109375" style="1" customWidth="1"/>
    <col min="8731" max="8731" width="11" style="1" customWidth="1"/>
    <col min="8732" max="8732" width="7.28515625" style="1" customWidth="1"/>
    <col min="8733" max="8733" width="9.85546875" style="1" customWidth="1"/>
    <col min="8734" max="8734" width="10.140625" style="1" customWidth="1"/>
    <col min="8735" max="8735" width="9.42578125" style="1" customWidth="1"/>
    <col min="8736" max="8740" width="8.28515625" style="1" customWidth="1"/>
    <col min="8741" max="8741" width="9" style="1" customWidth="1"/>
    <col min="8742" max="8765" width="8.28515625" style="1" customWidth="1"/>
    <col min="8766" max="8985" width="9.140625" style="1"/>
    <col min="8986" max="8986" width="21.7109375" style="1" customWidth="1"/>
    <col min="8987" max="8987" width="11" style="1" customWidth="1"/>
    <col min="8988" max="8988" width="7.28515625" style="1" customWidth="1"/>
    <col min="8989" max="8989" width="9.85546875" style="1" customWidth="1"/>
    <col min="8990" max="8990" width="10.140625" style="1" customWidth="1"/>
    <col min="8991" max="8991" width="9.42578125" style="1" customWidth="1"/>
    <col min="8992" max="8996" width="8.28515625" style="1" customWidth="1"/>
    <col min="8997" max="8997" width="9" style="1" customWidth="1"/>
    <col min="8998" max="9021" width="8.28515625" style="1" customWidth="1"/>
    <col min="9022" max="9241" width="9.140625" style="1"/>
    <col min="9242" max="9242" width="21.7109375" style="1" customWidth="1"/>
    <col min="9243" max="9243" width="11" style="1" customWidth="1"/>
    <col min="9244" max="9244" width="7.28515625" style="1" customWidth="1"/>
    <col min="9245" max="9245" width="9.85546875" style="1" customWidth="1"/>
    <col min="9246" max="9246" width="10.140625" style="1" customWidth="1"/>
    <col min="9247" max="9247" width="9.42578125" style="1" customWidth="1"/>
    <col min="9248" max="9252" width="8.28515625" style="1" customWidth="1"/>
    <col min="9253" max="9253" width="9" style="1" customWidth="1"/>
    <col min="9254" max="9277" width="8.28515625" style="1" customWidth="1"/>
    <col min="9278" max="9497" width="9.140625" style="1"/>
    <col min="9498" max="9498" width="21.7109375" style="1" customWidth="1"/>
    <col min="9499" max="9499" width="11" style="1" customWidth="1"/>
    <col min="9500" max="9500" width="7.28515625" style="1" customWidth="1"/>
    <col min="9501" max="9501" width="9.85546875" style="1" customWidth="1"/>
    <col min="9502" max="9502" width="10.140625" style="1" customWidth="1"/>
    <col min="9503" max="9503" width="9.42578125" style="1" customWidth="1"/>
    <col min="9504" max="9508" width="8.28515625" style="1" customWidth="1"/>
    <col min="9509" max="9509" width="9" style="1" customWidth="1"/>
    <col min="9510" max="9533" width="8.28515625" style="1" customWidth="1"/>
    <col min="9534" max="9753" width="9.140625" style="1"/>
    <col min="9754" max="9754" width="21.7109375" style="1" customWidth="1"/>
    <col min="9755" max="9755" width="11" style="1" customWidth="1"/>
    <col min="9756" max="9756" width="7.28515625" style="1" customWidth="1"/>
    <col min="9757" max="9757" width="9.85546875" style="1" customWidth="1"/>
    <col min="9758" max="9758" width="10.140625" style="1" customWidth="1"/>
    <col min="9759" max="9759" width="9.42578125" style="1" customWidth="1"/>
    <col min="9760" max="9764" width="8.28515625" style="1" customWidth="1"/>
    <col min="9765" max="9765" width="9" style="1" customWidth="1"/>
    <col min="9766" max="9789" width="8.28515625" style="1" customWidth="1"/>
    <col min="9790" max="10009" width="9.140625" style="1"/>
    <col min="10010" max="10010" width="21.7109375" style="1" customWidth="1"/>
    <col min="10011" max="10011" width="11" style="1" customWidth="1"/>
    <col min="10012" max="10012" width="7.28515625" style="1" customWidth="1"/>
    <col min="10013" max="10013" width="9.85546875" style="1" customWidth="1"/>
    <col min="10014" max="10014" width="10.140625" style="1" customWidth="1"/>
    <col min="10015" max="10015" width="9.42578125" style="1" customWidth="1"/>
    <col min="10016" max="10020" width="8.28515625" style="1" customWidth="1"/>
    <col min="10021" max="10021" width="9" style="1" customWidth="1"/>
    <col min="10022" max="10045" width="8.28515625" style="1" customWidth="1"/>
    <col min="10046" max="10265" width="9.140625" style="1"/>
    <col min="10266" max="10266" width="21.7109375" style="1" customWidth="1"/>
    <col min="10267" max="10267" width="11" style="1" customWidth="1"/>
    <col min="10268" max="10268" width="7.28515625" style="1" customWidth="1"/>
    <col min="10269" max="10269" width="9.85546875" style="1" customWidth="1"/>
    <col min="10270" max="10270" width="10.140625" style="1" customWidth="1"/>
    <col min="10271" max="10271" width="9.42578125" style="1" customWidth="1"/>
    <col min="10272" max="10276" width="8.28515625" style="1" customWidth="1"/>
    <col min="10277" max="10277" width="9" style="1" customWidth="1"/>
    <col min="10278" max="10301" width="8.28515625" style="1" customWidth="1"/>
    <col min="10302" max="10521" width="9.140625" style="1"/>
    <col min="10522" max="10522" width="21.7109375" style="1" customWidth="1"/>
    <col min="10523" max="10523" width="11" style="1" customWidth="1"/>
    <col min="10524" max="10524" width="7.28515625" style="1" customWidth="1"/>
    <col min="10525" max="10525" width="9.85546875" style="1" customWidth="1"/>
    <col min="10526" max="10526" width="10.140625" style="1" customWidth="1"/>
    <col min="10527" max="10527" width="9.42578125" style="1" customWidth="1"/>
    <col min="10528" max="10532" width="8.28515625" style="1" customWidth="1"/>
    <col min="10533" max="10533" width="9" style="1" customWidth="1"/>
    <col min="10534" max="10557" width="8.28515625" style="1" customWidth="1"/>
    <col min="10558" max="10777" width="9.140625" style="1"/>
    <col min="10778" max="10778" width="21.7109375" style="1" customWidth="1"/>
    <col min="10779" max="10779" width="11" style="1" customWidth="1"/>
    <col min="10780" max="10780" width="7.28515625" style="1" customWidth="1"/>
    <col min="10781" max="10781" width="9.85546875" style="1" customWidth="1"/>
    <col min="10782" max="10782" width="10.140625" style="1" customWidth="1"/>
    <col min="10783" max="10783" width="9.42578125" style="1" customWidth="1"/>
    <col min="10784" max="10788" width="8.28515625" style="1" customWidth="1"/>
    <col min="10789" max="10789" width="9" style="1" customWidth="1"/>
    <col min="10790" max="10813" width="8.28515625" style="1" customWidth="1"/>
    <col min="10814" max="11033" width="9.140625" style="1"/>
    <col min="11034" max="11034" width="21.7109375" style="1" customWidth="1"/>
    <col min="11035" max="11035" width="11" style="1" customWidth="1"/>
    <col min="11036" max="11036" width="7.28515625" style="1" customWidth="1"/>
    <col min="11037" max="11037" width="9.85546875" style="1" customWidth="1"/>
    <col min="11038" max="11038" width="10.140625" style="1" customWidth="1"/>
    <col min="11039" max="11039" width="9.42578125" style="1" customWidth="1"/>
    <col min="11040" max="11044" width="8.28515625" style="1" customWidth="1"/>
    <col min="11045" max="11045" width="9" style="1" customWidth="1"/>
    <col min="11046" max="11069" width="8.28515625" style="1" customWidth="1"/>
    <col min="11070" max="11289" width="9.140625" style="1"/>
    <col min="11290" max="11290" width="21.7109375" style="1" customWidth="1"/>
    <col min="11291" max="11291" width="11" style="1" customWidth="1"/>
    <col min="11292" max="11292" width="7.28515625" style="1" customWidth="1"/>
    <col min="11293" max="11293" width="9.85546875" style="1" customWidth="1"/>
    <col min="11294" max="11294" width="10.140625" style="1" customWidth="1"/>
    <col min="11295" max="11295" width="9.42578125" style="1" customWidth="1"/>
    <col min="11296" max="11300" width="8.28515625" style="1" customWidth="1"/>
    <col min="11301" max="11301" width="9" style="1" customWidth="1"/>
    <col min="11302" max="11325" width="8.28515625" style="1" customWidth="1"/>
    <col min="11326" max="11545" width="9.140625" style="1"/>
    <col min="11546" max="11546" width="21.7109375" style="1" customWidth="1"/>
    <col min="11547" max="11547" width="11" style="1" customWidth="1"/>
    <col min="11548" max="11548" width="7.28515625" style="1" customWidth="1"/>
    <col min="11549" max="11549" width="9.85546875" style="1" customWidth="1"/>
    <col min="11550" max="11550" width="10.140625" style="1" customWidth="1"/>
    <col min="11551" max="11551" width="9.42578125" style="1" customWidth="1"/>
    <col min="11552" max="11556" width="8.28515625" style="1" customWidth="1"/>
    <col min="11557" max="11557" width="9" style="1" customWidth="1"/>
    <col min="11558" max="11581" width="8.28515625" style="1" customWidth="1"/>
    <col min="11582" max="11801" width="9.140625" style="1"/>
    <col min="11802" max="11802" width="21.7109375" style="1" customWidth="1"/>
    <col min="11803" max="11803" width="11" style="1" customWidth="1"/>
    <col min="11804" max="11804" width="7.28515625" style="1" customWidth="1"/>
    <col min="11805" max="11805" width="9.85546875" style="1" customWidth="1"/>
    <col min="11806" max="11806" width="10.140625" style="1" customWidth="1"/>
    <col min="11807" max="11807" width="9.42578125" style="1" customWidth="1"/>
    <col min="11808" max="11812" width="8.28515625" style="1" customWidth="1"/>
    <col min="11813" max="11813" width="9" style="1" customWidth="1"/>
    <col min="11814" max="11837" width="8.28515625" style="1" customWidth="1"/>
    <col min="11838" max="12057" width="9.140625" style="1"/>
    <col min="12058" max="12058" width="21.7109375" style="1" customWidth="1"/>
    <col min="12059" max="12059" width="11" style="1" customWidth="1"/>
    <col min="12060" max="12060" width="7.28515625" style="1" customWidth="1"/>
    <col min="12061" max="12061" width="9.85546875" style="1" customWidth="1"/>
    <col min="12062" max="12062" width="10.140625" style="1" customWidth="1"/>
    <col min="12063" max="12063" width="9.42578125" style="1" customWidth="1"/>
    <col min="12064" max="12068" width="8.28515625" style="1" customWidth="1"/>
    <col min="12069" max="12069" width="9" style="1" customWidth="1"/>
    <col min="12070" max="12093" width="8.28515625" style="1" customWidth="1"/>
    <col min="12094" max="12313" width="9.140625" style="1"/>
    <col min="12314" max="12314" width="21.7109375" style="1" customWidth="1"/>
    <col min="12315" max="12315" width="11" style="1" customWidth="1"/>
    <col min="12316" max="12316" width="7.28515625" style="1" customWidth="1"/>
    <col min="12317" max="12317" width="9.85546875" style="1" customWidth="1"/>
    <col min="12318" max="12318" width="10.140625" style="1" customWidth="1"/>
    <col min="12319" max="12319" width="9.42578125" style="1" customWidth="1"/>
    <col min="12320" max="12324" width="8.28515625" style="1" customWidth="1"/>
    <col min="12325" max="12325" width="9" style="1" customWidth="1"/>
    <col min="12326" max="12349" width="8.28515625" style="1" customWidth="1"/>
    <col min="12350" max="12569" width="9.140625" style="1"/>
    <col min="12570" max="12570" width="21.7109375" style="1" customWidth="1"/>
    <col min="12571" max="12571" width="11" style="1" customWidth="1"/>
    <col min="12572" max="12572" width="7.28515625" style="1" customWidth="1"/>
    <col min="12573" max="12573" width="9.85546875" style="1" customWidth="1"/>
    <col min="12574" max="12574" width="10.140625" style="1" customWidth="1"/>
    <col min="12575" max="12575" width="9.42578125" style="1" customWidth="1"/>
    <col min="12576" max="12580" width="8.28515625" style="1" customWidth="1"/>
    <col min="12581" max="12581" width="9" style="1" customWidth="1"/>
    <col min="12582" max="12605" width="8.28515625" style="1" customWidth="1"/>
    <col min="12606" max="12825" width="9.140625" style="1"/>
    <col min="12826" max="12826" width="21.7109375" style="1" customWidth="1"/>
    <col min="12827" max="12827" width="11" style="1" customWidth="1"/>
    <col min="12828" max="12828" width="7.28515625" style="1" customWidth="1"/>
    <col min="12829" max="12829" width="9.85546875" style="1" customWidth="1"/>
    <col min="12830" max="12830" width="10.140625" style="1" customWidth="1"/>
    <col min="12831" max="12831" width="9.42578125" style="1" customWidth="1"/>
    <col min="12832" max="12836" width="8.28515625" style="1" customWidth="1"/>
    <col min="12837" max="12837" width="9" style="1" customWidth="1"/>
    <col min="12838" max="12861" width="8.28515625" style="1" customWidth="1"/>
    <col min="12862" max="13081" width="9.140625" style="1"/>
    <col min="13082" max="13082" width="21.7109375" style="1" customWidth="1"/>
    <col min="13083" max="13083" width="11" style="1" customWidth="1"/>
    <col min="13084" max="13084" width="7.28515625" style="1" customWidth="1"/>
    <col min="13085" max="13085" width="9.85546875" style="1" customWidth="1"/>
    <col min="13086" max="13086" width="10.140625" style="1" customWidth="1"/>
    <col min="13087" max="13087" width="9.42578125" style="1" customWidth="1"/>
    <col min="13088" max="13092" width="8.28515625" style="1" customWidth="1"/>
    <col min="13093" max="13093" width="9" style="1" customWidth="1"/>
    <col min="13094" max="13117" width="8.28515625" style="1" customWidth="1"/>
    <col min="13118" max="13337" width="9.140625" style="1"/>
    <col min="13338" max="13338" width="21.7109375" style="1" customWidth="1"/>
    <col min="13339" max="13339" width="11" style="1" customWidth="1"/>
    <col min="13340" max="13340" width="7.28515625" style="1" customWidth="1"/>
    <col min="13341" max="13341" width="9.85546875" style="1" customWidth="1"/>
    <col min="13342" max="13342" width="10.140625" style="1" customWidth="1"/>
    <col min="13343" max="13343" width="9.42578125" style="1" customWidth="1"/>
    <col min="13344" max="13348" width="8.28515625" style="1" customWidth="1"/>
    <col min="13349" max="13349" width="9" style="1" customWidth="1"/>
    <col min="13350" max="13373" width="8.28515625" style="1" customWidth="1"/>
    <col min="13374" max="13593" width="9.140625" style="1"/>
    <col min="13594" max="13594" width="21.7109375" style="1" customWidth="1"/>
    <col min="13595" max="13595" width="11" style="1" customWidth="1"/>
    <col min="13596" max="13596" width="7.28515625" style="1" customWidth="1"/>
    <col min="13597" max="13597" width="9.85546875" style="1" customWidth="1"/>
    <col min="13598" max="13598" width="10.140625" style="1" customWidth="1"/>
    <col min="13599" max="13599" width="9.42578125" style="1" customWidth="1"/>
    <col min="13600" max="13604" width="8.28515625" style="1" customWidth="1"/>
    <col min="13605" max="13605" width="9" style="1" customWidth="1"/>
    <col min="13606" max="13629" width="8.28515625" style="1" customWidth="1"/>
    <col min="13630" max="13849" width="9.140625" style="1"/>
    <col min="13850" max="13850" width="21.7109375" style="1" customWidth="1"/>
    <col min="13851" max="13851" width="11" style="1" customWidth="1"/>
    <col min="13852" max="13852" width="7.28515625" style="1" customWidth="1"/>
    <col min="13853" max="13853" width="9.85546875" style="1" customWidth="1"/>
    <col min="13854" max="13854" width="10.140625" style="1" customWidth="1"/>
    <col min="13855" max="13855" width="9.42578125" style="1" customWidth="1"/>
    <col min="13856" max="13860" width="8.28515625" style="1" customWidth="1"/>
    <col min="13861" max="13861" width="9" style="1" customWidth="1"/>
    <col min="13862" max="13885" width="8.28515625" style="1" customWidth="1"/>
    <col min="13886" max="14105" width="9.140625" style="1"/>
    <col min="14106" max="14106" width="21.7109375" style="1" customWidth="1"/>
    <col min="14107" max="14107" width="11" style="1" customWidth="1"/>
    <col min="14108" max="14108" width="7.28515625" style="1" customWidth="1"/>
    <col min="14109" max="14109" width="9.85546875" style="1" customWidth="1"/>
    <col min="14110" max="14110" width="10.140625" style="1" customWidth="1"/>
    <col min="14111" max="14111" width="9.42578125" style="1" customWidth="1"/>
    <col min="14112" max="14116" width="8.28515625" style="1" customWidth="1"/>
    <col min="14117" max="14117" width="9" style="1" customWidth="1"/>
    <col min="14118" max="14141" width="8.28515625" style="1" customWidth="1"/>
    <col min="14142" max="14361" width="9.140625" style="1"/>
    <col min="14362" max="14362" width="21.7109375" style="1" customWidth="1"/>
    <col min="14363" max="14363" width="11" style="1" customWidth="1"/>
    <col min="14364" max="14364" width="7.28515625" style="1" customWidth="1"/>
    <col min="14365" max="14365" width="9.85546875" style="1" customWidth="1"/>
    <col min="14366" max="14366" width="10.140625" style="1" customWidth="1"/>
    <col min="14367" max="14367" width="9.42578125" style="1" customWidth="1"/>
    <col min="14368" max="14372" width="8.28515625" style="1" customWidth="1"/>
    <col min="14373" max="14373" width="9" style="1" customWidth="1"/>
    <col min="14374" max="14397" width="8.28515625" style="1" customWidth="1"/>
    <col min="14398" max="14617" width="9.140625" style="1"/>
    <col min="14618" max="14618" width="21.7109375" style="1" customWidth="1"/>
    <col min="14619" max="14619" width="11" style="1" customWidth="1"/>
    <col min="14620" max="14620" width="7.28515625" style="1" customWidth="1"/>
    <col min="14621" max="14621" width="9.85546875" style="1" customWidth="1"/>
    <col min="14622" max="14622" width="10.140625" style="1" customWidth="1"/>
    <col min="14623" max="14623" width="9.42578125" style="1" customWidth="1"/>
    <col min="14624" max="14628" width="8.28515625" style="1" customWidth="1"/>
    <col min="14629" max="14629" width="9" style="1" customWidth="1"/>
    <col min="14630" max="14653" width="8.28515625" style="1" customWidth="1"/>
    <col min="14654" max="14873" width="9.140625" style="1"/>
    <col min="14874" max="14874" width="21.7109375" style="1" customWidth="1"/>
    <col min="14875" max="14875" width="11" style="1" customWidth="1"/>
    <col min="14876" max="14876" width="7.28515625" style="1" customWidth="1"/>
    <col min="14877" max="14877" width="9.85546875" style="1" customWidth="1"/>
    <col min="14878" max="14878" width="10.140625" style="1" customWidth="1"/>
    <col min="14879" max="14879" width="9.42578125" style="1" customWidth="1"/>
    <col min="14880" max="14884" width="8.28515625" style="1" customWidth="1"/>
    <col min="14885" max="14885" width="9" style="1" customWidth="1"/>
    <col min="14886" max="14909" width="8.28515625" style="1" customWidth="1"/>
    <col min="14910" max="15129" width="9.140625" style="1"/>
    <col min="15130" max="15130" width="21.7109375" style="1" customWidth="1"/>
    <col min="15131" max="15131" width="11" style="1" customWidth="1"/>
    <col min="15132" max="15132" width="7.28515625" style="1" customWidth="1"/>
    <col min="15133" max="15133" width="9.85546875" style="1" customWidth="1"/>
    <col min="15134" max="15134" width="10.140625" style="1" customWidth="1"/>
    <col min="15135" max="15135" width="9.42578125" style="1" customWidth="1"/>
    <col min="15136" max="15140" width="8.28515625" style="1" customWidth="1"/>
    <col min="15141" max="15141" width="9" style="1" customWidth="1"/>
    <col min="15142" max="15165" width="8.28515625" style="1" customWidth="1"/>
    <col min="15166" max="15385" width="9.140625" style="1"/>
    <col min="15386" max="15386" width="21.7109375" style="1" customWidth="1"/>
    <col min="15387" max="15387" width="11" style="1" customWidth="1"/>
    <col min="15388" max="15388" width="7.28515625" style="1" customWidth="1"/>
    <col min="15389" max="15389" width="9.85546875" style="1" customWidth="1"/>
    <col min="15390" max="15390" width="10.140625" style="1" customWidth="1"/>
    <col min="15391" max="15391" width="9.42578125" style="1" customWidth="1"/>
    <col min="15392" max="15396" width="8.28515625" style="1" customWidth="1"/>
    <col min="15397" max="15397" width="9" style="1" customWidth="1"/>
    <col min="15398" max="15421" width="8.28515625" style="1" customWidth="1"/>
    <col min="15422" max="15641" width="9.140625" style="1"/>
    <col min="15642" max="15642" width="21.7109375" style="1" customWidth="1"/>
    <col min="15643" max="15643" width="11" style="1" customWidth="1"/>
    <col min="15644" max="15644" width="7.28515625" style="1" customWidth="1"/>
    <col min="15645" max="15645" width="9.85546875" style="1" customWidth="1"/>
    <col min="15646" max="15646" width="10.140625" style="1" customWidth="1"/>
    <col min="15647" max="15647" width="9.42578125" style="1" customWidth="1"/>
    <col min="15648" max="15652" width="8.28515625" style="1" customWidth="1"/>
    <col min="15653" max="15653" width="9" style="1" customWidth="1"/>
    <col min="15654" max="15677" width="8.28515625" style="1" customWidth="1"/>
    <col min="15678" max="15897" width="9.140625" style="1"/>
    <col min="15898" max="15898" width="21.7109375" style="1" customWidth="1"/>
    <col min="15899" max="15899" width="11" style="1" customWidth="1"/>
    <col min="15900" max="15900" width="7.28515625" style="1" customWidth="1"/>
    <col min="15901" max="15901" width="9.85546875" style="1" customWidth="1"/>
    <col min="15902" max="15902" width="10.140625" style="1" customWidth="1"/>
    <col min="15903" max="15903" width="9.42578125" style="1" customWidth="1"/>
    <col min="15904" max="15908" width="8.28515625" style="1" customWidth="1"/>
    <col min="15909" max="15909" width="9" style="1" customWidth="1"/>
    <col min="15910" max="15933" width="8.28515625" style="1" customWidth="1"/>
    <col min="15934" max="16153" width="9.140625" style="1"/>
    <col min="16154" max="16154" width="21.7109375" style="1" customWidth="1"/>
    <col min="16155" max="16155" width="11" style="1" customWidth="1"/>
    <col min="16156" max="16156" width="7.28515625" style="1" customWidth="1"/>
    <col min="16157" max="16157" width="9.85546875" style="1" customWidth="1"/>
    <col min="16158" max="16158" width="10.140625" style="1" customWidth="1"/>
    <col min="16159" max="16159" width="9.42578125" style="1" customWidth="1"/>
    <col min="16160" max="16164" width="8.28515625" style="1" customWidth="1"/>
    <col min="16165" max="16165" width="9" style="1" customWidth="1"/>
    <col min="16166" max="16189" width="8.28515625" style="1" customWidth="1"/>
    <col min="16190" max="16384" width="9.140625" style="1"/>
  </cols>
  <sheetData>
    <row r="1" spans="1:124" ht="72" customHeight="1" thickBot="1" x14ac:dyDescent="0.45">
      <c r="E1" s="916" t="s">
        <v>301</v>
      </c>
      <c r="F1" s="916"/>
      <c r="G1" s="916"/>
      <c r="H1" s="916"/>
      <c r="I1" s="916"/>
      <c r="J1" s="916"/>
      <c r="K1" s="916"/>
      <c r="L1" s="916"/>
      <c r="M1" s="916"/>
      <c r="N1" s="916"/>
      <c r="O1" s="916"/>
      <c r="P1" s="916"/>
      <c r="Q1" s="916"/>
      <c r="R1" s="916"/>
      <c r="S1" s="916"/>
      <c r="T1" s="916"/>
      <c r="U1" s="916"/>
      <c r="V1" s="916"/>
      <c r="W1" s="916"/>
      <c r="X1" s="916"/>
      <c r="Y1" s="916"/>
      <c r="Z1" s="916"/>
      <c r="AA1" s="916"/>
      <c r="AB1" s="916"/>
      <c r="AC1" s="916"/>
      <c r="AD1" s="916"/>
      <c r="AE1" s="916"/>
      <c r="AF1" s="916"/>
      <c r="AG1" s="916"/>
      <c r="AH1" s="916"/>
      <c r="AI1" s="916"/>
      <c r="AJ1" s="916"/>
      <c r="AK1" s="916"/>
      <c r="AL1" s="916"/>
      <c r="AM1" s="916"/>
      <c r="AN1" s="916"/>
      <c r="AO1" s="916"/>
      <c r="AP1" s="916"/>
      <c r="AQ1" s="916"/>
      <c r="AR1" s="916"/>
      <c r="AS1" s="916"/>
      <c r="AT1" s="916"/>
      <c r="AU1" s="916"/>
      <c r="AV1" s="916"/>
      <c r="AW1" s="916"/>
      <c r="AX1" s="916"/>
      <c r="AY1" s="916"/>
      <c r="AZ1" s="916"/>
      <c r="BA1" s="916"/>
      <c r="BB1" s="916"/>
      <c r="BC1" s="916"/>
      <c r="BD1" s="916"/>
      <c r="BE1" s="916"/>
      <c r="BF1" s="916"/>
      <c r="BG1" s="916"/>
      <c r="BH1" s="916"/>
      <c r="BI1" s="916"/>
      <c r="BJ1" s="916"/>
      <c r="BK1" s="916"/>
      <c r="BL1" s="916"/>
      <c r="BM1" s="916"/>
      <c r="BN1" s="916"/>
      <c r="BO1" s="916"/>
      <c r="BP1" s="916"/>
      <c r="BQ1" s="916"/>
      <c r="BR1" s="916"/>
      <c r="BS1" s="916"/>
      <c r="BT1" s="916"/>
      <c r="BU1" s="916"/>
      <c r="BV1" s="916"/>
      <c r="BW1" s="916"/>
      <c r="BX1" s="916"/>
      <c r="BY1" s="916"/>
      <c r="BZ1" s="916"/>
      <c r="CA1" s="916"/>
      <c r="CB1" s="916"/>
      <c r="CC1" s="916"/>
      <c r="CD1" s="916"/>
      <c r="CE1" s="916"/>
      <c r="CF1" s="916"/>
      <c r="CG1" s="916"/>
      <c r="CH1" s="916"/>
      <c r="CI1" s="916"/>
      <c r="CJ1" s="916"/>
      <c r="CK1" s="916"/>
      <c r="CL1" s="916"/>
      <c r="CM1" s="916"/>
      <c r="CN1" s="916"/>
      <c r="CO1" s="916"/>
      <c r="CP1" s="916"/>
      <c r="CQ1" s="916"/>
      <c r="CR1" s="916"/>
      <c r="CS1" s="916"/>
      <c r="CT1" s="916"/>
      <c r="CU1" s="916"/>
      <c r="CV1" s="916"/>
      <c r="CW1" s="916"/>
      <c r="CX1" s="916"/>
      <c r="CY1" s="916"/>
      <c r="CZ1" s="916"/>
      <c r="DA1" s="916"/>
      <c r="DB1" s="916"/>
      <c r="DC1" s="916"/>
      <c r="DD1" s="916"/>
      <c r="DE1" s="916"/>
      <c r="DF1" s="916"/>
      <c r="DG1" s="916"/>
      <c r="DH1" s="916"/>
      <c r="DI1" s="916"/>
      <c r="DJ1" s="916"/>
      <c r="DK1" s="916"/>
      <c r="DL1" s="916"/>
      <c r="DM1" s="1"/>
      <c r="DN1" s="917"/>
      <c r="DO1" s="917"/>
      <c r="DP1" s="917"/>
      <c r="DQ1" s="1"/>
      <c r="DR1" s="917" t="s">
        <v>248</v>
      </c>
      <c r="DS1" s="917"/>
      <c r="DT1" s="917"/>
    </row>
    <row r="2" spans="1:124" ht="72" customHeight="1" thickBot="1" x14ac:dyDescent="0.45">
      <c r="E2" s="436"/>
      <c r="F2" s="436"/>
      <c r="G2" s="436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7"/>
      <c r="V2" s="437"/>
      <c r="W2" s="437"/>
      <c r="X2" s="437"/>
      <c r="Y2" s="437"/>
      <c r="Z2" s="437"/>
      <c r="AA2" s="437"/>
      <c r="AB2" s="437"/>
      <c r="AC2" s="437"/>
      <c r="AD2" s="437"/>
      <c r="AE2" s="437"/>
      <c r="AF2" s="437"/>
      <c r="AG2" s="437"/>
      <c r="AH2" s="437"/>
      <c r="AI2" s="437"/>
      <c r="AJ2" s="437"/>
      <c r="AK2" s="436"/>
      <c r="AL2" s="436"/>
      <c r="AM2" s="918" t="s">
        <v>338</v>
      </c>
      <c r="AN2" s="918"/>
      <c r="AO2" s="918"/>
      <c r="AP2" s="918"/>
      <c r="AQ2" s="918"/>
      <c r="AR2" s="918"/>
      <c r="AS2" s="918"/>
      <c r="AT2" s="918"/>
      <c r="AU2" s="919"/>
      <c r="AV2" s="919"/>
      <c r="AW2" s="919"/>
      <c r="AX2" s="919"/>
      <c r="AY2" s="919"/>
      <c r="AZ2" s="919"/>
      <c r="BA2" s="919"/>
      <c r="BB2" s="919"/>
      <c r="BC2" s="919"/>
      <c r="BD2" s="919"/>
      <c r="BE2" s="919"/>
      <c r="BF2" s="919"/>
      <c r="BG2" s="919"/>
      <c r="BH2" s="919"/>
      <c r="BI2" s="919"/>
      <c r="BJ2" s="919"/>
      <c r="BK2" s="919"/>
      <c r="BL2" s="919"/>
      <c r="BM2" s="919"/>
      <c r="BN2" s="919"/>
      <c r="BO2" s="919"/>
      <c r="BP2" s="919"/>
      <c r="BQ2" s="919"/>
      <c r="BR2" s="919"/>
      <c r="BS2" s="919"/>
      <c r="BT2" s="919"/>
      <c r="BU2" s="919"/>
      <c r="BV2" s="919"/>
      <c r="BW2" s="919"/>
      <c r="BX2" s="919"/>
      <c r="BY2" s="919"/>
      <c r="BZ2" s="919"/>
      <c r="CA2" s="919"/>
      <c r="CB2" s="919"/>
      <c r="CC2" s="919"/>
      <c r="CD2" s="919"/>
      <c r="CE2" s="919"/>
      <c r="CF2" s="919"/>
      <c r="CG2" s="919"/>
      <c r="CH2" s="919"/>
      <c r="CI2" s="919"/>
      <c r="CJ2" s="919"/>
      <c r="CK2" s="919"/>
      <c r="CL2" s="919"/>
      <c r="CM2" s="919"/>
      <c r="CN2" s="919"/>
      <c r="CO2" s="919"/>
      <c r="CP2" s="919"/>
      <c r="CQ2" s="919"/>
      <c r="CR2" s="919"/>
      <c r="CS2" s="919"/>
      <c r="CT2" s="919"/>
      <c r="CU2" s="919"/>
      <c r="CV2" s="919"/>
      <c r="CW2" s="436"/>
      <c r="CX2" s="436"/>
      <c r="CY2" s="436"/>
      <c r="CZ2" s="436"/>
      <c r="DA2" s="436"/>
      <c r="DB2" s="436"/>
      <c r="DC2" s="436"/>
      <c r="DD2" s="436"/>
      <c r="DE2" s="436"/>
      <c r="DF2" s="436"/>
      <c r="DG2" s="436"/>
      <c r="DH2" s="436"/>
      <c r="DI2" s="436"/>
      <c r="DJ2" s="436"/>
      <c r="DK2" s="436"/>
      <c r="DL2" s="436"/>
      <c r="DM2" s="1"/>
      <c r="DN2" s="438"/>
      <c r="DO2" s="438"/>
      <c r="DP2" s="438"/>
      <c r="DQ2" s="1"/>
      <c r="DR2" s="438"/>
      <c r="DS2" s="438"/>
      <c r="DT2" s="438"/>
    </row>
    <row r="3" spans="1:124" s="227" customFormat="1" ht="60.75" customHeight="1" thickBot="1" x14ac:dyDescent="0.35">
      <c r="A3" s="898" t="s">
        <v>0</v>
      </c>
      <c r="B3" s="900" t="s">
        <v>328</v>
      </c>
      <c r="C3" s="903" t="s">
        <v>302</v>
      </c>
      <c r="D3" s="906" t="s">
        <v>303</v>
      </c>
      <c r="E3" s="909" t="s">
        <v>287</v>
      </c>
      <c r="F3" s="920" t="s">
        <v>20</v>
      </c>
      <c r="G3" s="9"/>
      <c r="H3" s="934" t="s">
        <v>21</v>
      </c>
      <c r="I3" s="934"/>
      <c r="J3" s="934"/>
      <c r="K3" s="934"/>
      <c r="L3" s="935"/>
      <c r="M3" s="935"/>
      <c r="N3" s="935"/>
      <c r="O3" s="935"/>
      <c r="P3" s="935"/>
      <c r="Q3" s="935"/>
      <c r="R3" s="935"/>
      <c r="S3" s="935"/>
      <c r="T3" s="935"/>
      <c r="U3" s="935"/>
      <c r="V3" s="935"/>
      <c r="W3" s="935"/>
      <c r="X3" s="935"/>
      <c r="Y3" s="935"/>
      <c r="Z3" s="935"/>
      <c r="AA3" s="935"/>
      <c r="AB3" s="935"/>
      <c r="AC3" s="935"/>
      <c r="AD3" s="935"/>
      <c r="AE3" s="935"/>
      <c r="AF3" s="935"/>
      <c r="AG3" s="935"/>
      <c r="AH3" s="935"/>
      <c r="AI3" s="935"/>
      <c r="AJ3" s="936"/>
      <c r="AK3" s="937" t="s">
        <v>249</v>
      </c>
      <c r="AL3" s="938"/>
      <c r="AM3" s="938"/>
      <c r="AN3" s="938"/>
      <c r="AO3" s="938"/>
      <c r="AP3" s="938"/>
      <c r="AQ3" s="938"/>
      <c r="AR3" s="938"/>
      <c r="AS3" s="938"/>
      <c r="AT3" s="938"/>
      <c r="AU3" s="938"/>
      <c r="AV3" s="938"/>
      <c r="AW3" s="938"/>
      <c r="AX3" s="938"/>
      <c r="AY3" s="938"/>
      <c r="AZ3" s="938"/>
      <c r="BA3" s="938"/>
      <c r="BB3" s="938"/>
      <c r="BC3" s="938"/>
      <c r="BD3" s="938"/>
      <c r="BE3" s="938"/>
      <c r="BF3" s="938"/>
      <c r="BG3" s="938"/>
      <c r="BH3" s="938"/>
      <c r="BI3" s="939"/>
      <c r="BJ3" s="942" t="s">
        <v>250</v>
      </c>
      <c r="BK3" s="943"/>
      <c r="BL3" s="943"/>
      <c r="BM3" s="943"/>
      <c r="BN3" s="943"/>
      <c r="BO3" s="943"/>
      <c r="BP3" s="943"/>
      <c r="BQ3" s="943"/>
      <c r="BR3" s="943"/>
      <c r="BS3" s="943"/>
      <c r="BT3" s="943"/>
      <c r="BU3" s="943"/>
      <c r="BV3" s="943"/>
      <c r="BW3" s="943"/>
      <c r="BX3" s="943"/>
      <c r="BY3" s="943"/>
      <c r="BZ3" s="943"/>
      <c r="CA3" s="943"/>
      <c r="CB3" s="943"/>
      <c r="CC3" s="943"/>
      <c r="CD3" s="943"/>
      <c r="CE3" s="943"/>
      <c r="CF3" s="943"/>
      <c r="CG3" s="943"/>
      <c r="CH3" s="944"/>
      <c r="CI3" s="948" t="s">
        <v>251</v>
      </c>
      <c r="CJ3" s="949"/>
      <c r="CK3" s="949"/>
      <c r="CL3" s="949"/>
      <c r="CM3" s="949"/>
      <c r="CN3" s="949"/>
      <c r="CO3" s="949"/>
      <c r="CP3" s="949"/>
      <c r="CQ3" s="949"/>
      <c r="CR3" s="949"/>
      <c r="CS3" s="949"/>
      <c r="CT3" s="949"/>
      <c r="CU3" s="949"/>
      <c r="CV3" s="949"/>
      <c r="CW3" s="950"/>
      <c r="CX3" s="954" t="s">
        <v>252</v>
      </c>
      <c r="CY3" s="955"/>
      <c r="CZ3" s="955"/>
      <c r="DA3" s="955"/>
      <c r="DB3" s="955"/>
      <c r="DC3" s="955"/>
      <c r="DD3" s="955"/>
      <c r="DE3" s="955"/>
      <c r="DF3" s="955"/>
      <c r="DG3" s="955"/>
      <c r="DH3" s="955"/>
      <c r="DI3" s="955"/>
      <c r="DJ3" s="955"/>
      <c r="DK3" s="955"/>
      <c r="DL3" s="956"/>
      <c r="DM3" s="912" t="s">
        <v>22</v>
      </c>
      <c r="DN3" s="913"/>
      <c r="DO3" s="913"/>
      <c r="DP3" s="913"/>
      <c r="DQ3" s="922" t="s">
        <v>23</v>
      </c>
      <c r="DR3" s="923"/>
      <c r="DS3" s="923"/>
      <c r="DT3" s="924"/>
    </row>
    <row r="4" spans="1:124" ht="101.25" customHeight="1" thickBot="1" x14ac:dyDescent="0.25">
      <c r="A4" s="899"/>
      <c r="B4" s="901"/>
      <c r="C4" s="904"/>
      <c r="D4" s="907"/>
      <c r="E4" s="910"/>
      <c r="F4" s="921"/>
      <c r="G4" s="10"/>
      <c r="H4" s="928" t="s">
        <v>16</v>
      </c>
      <c r="I4" s="929"/>
      <c r="J4" s="929"/>
      <c r="K4" s="930"/>
      <c r="L4" s="931" t="s">
        <v>253</v>
      </c>
      <c r="M4" s="932"/>
      <c r="N4" s="932"/>
      <c r="O4" s="932"/>
      <c r="P4" s="932"/>
      <c r="Q4" s="932"/>
      <c r="R4" s="932"/>
      <c r="S4" s="932"/>
      <c r="T4" s="932"/>
      <c r="U4" s="932"/>
      <c r="V4" s="932"/>
      <c r="W4" s="932"/>
      <c r="X4" s="932"/>
      <c r="Y4" s="932"/>
      <c r="Z4" s="932"/>
      <c r="AA4" s="932"/>
      <c r="AB4" s="932"/>
      <c r="AC4" s="932"/>
      <c r="AD4" s="932"/>
      <c r="AE4" s="932"/>
      <c r="AF4" s="932"/>
      <c r="AG4" s="932"/>
      <c r="AH4" s="932"/>
      <c r="AI4" s="932"/>
      <c r="AJ4" s="933"/>
      <c r="AK4" s="940"/>
      <c r="AL4" s="940"/>
      <c r="AM4" s="940"/>
      <c r="AN4" s="940"/>
      <c r="AO4" s="940"/>
      <c r="AP4" s="940"/>
      <c r="AQ4" s="940"/>
      <c r="AR4" s="940"/>
      <c r="AS4" s="940"/>
      <c r="AT4" s="940"/>
      <c r="AU4" s="940"/>
      <c r="AV4" s="940"/>
      <c r="AW4" s="940"/>
      <c r="AX4" s="940"/>
      <c r="AY4" s="940"/>
      <c r="AZ4" s="940"/>
      <c r="BA4" s="940"/>
      <c r="BB4" s="940"/>
      <c r="BC4" s="940"/>
      <c r="BD4" s="940"/>
      <c r="BE4" s="940"/>
      <c r="BF4" s="940"/>
      <c r="BG4" s="940"/>
      <c r="BH4" s="940"/>
      <c r="BI4" s="941"/>
      <c r="BJ4" s="945"/>
      <c r="BK4" s="946"/>
      <c r="BL4" s="946"/>
      <c r="BM4" s="946"/>
      <c r="BN4" s="946"/>
      <c r="BO4" s="946"/>
      <c r="BP4" s="946"/>
      <c r="BQ4" s="946"/>
      <c r="BR4" s="946"/>
      <c r="BS4" s="946"/>
      <c r="BT4" s="946"/>
      <c r="BU4" s="946"/>
      <c r="BV4" s="946"/>
      <c r="BW4" s="946"/>
      <c r="BX4" s="946"/>
      <c r="BY4" s="946"/>
      <c r="BZ4" s="946"/>
      <c r="CA4" s="946"/>
      <c r="CB4" s="946"/>
      <c r="CC4" s="946"/>
      <c r="CD4" s="946"/>
      <c r="CE4" s="946"/>
      <c r="CF4" s="946"/>
      <c r="CG4" s="946"/>
      <c r="CH4" s="947"/>
      <c r="CI4" s="951"/>
      <c r="CJ4" s="952"/>
      <c r="CK4" s="952"/>
      <c r="CL4" s="952"/>
      <c r="CM4" s="952"/>
      <c r="CN4" s="952"/>
      <c r="CO4" s="952"/>
      <c r="CP4" s="952"/>
      <c r="CQ4" s="952"/>
      <c r="CR4" s="952"/>
      <c r="CS4" s="952"/>
      <c r="CT4" s="952"/>
      <c r="CU4" s="952"/>
      <c r="CV4" s="952"/>
      <c r="CW4" s="953"/>
      <c r="CX4" s="957"/>
      <c r="CY4" s="958"/>
      <c r="CZ4" s="958"/>
      <c r="DA4" s="958"/>
      <c r="DB4" s="958"/>
      <c r="DC4" s="958"/>
      <c r="DD4" s="958"/>
      <c r="DE4" s="958"/>
      <c r="DF4" s="958"/>
      <c r="DG4" s="958"/>
      <c r="DH4" s="958"/>
      <c r="DI4" s="958"/>
      <c r="DJ4" s="958"/>
      <c r="DK4" s="958"/>
      <c r="DL4" s="959"/>
      <c r="DM4" s="914"/>
      <c r="DN4" s="915"/>
      <c r="DO4" s="915"/>
      <c r="DP4" s="915"/>
      <c r="DQ4" s="925"/>
      <c r="DR4" s="926"/>
      <c r="DS4" s="926"/>
      <c r="DT4" s="927"/>
    </row>
    <row r="5" spans="1:124" ht="233.25" customHeight="1" thickBot="1" x14ac:dyDescent="0.25">
      <c r="A5" s="899"/>
      <c r="B5" s="902"/>
      <c r="C5" s="905"/>
      <c r="D5" s="908"/>
      <c r="E5" s="911"/>
      <c r="F5" s="921"/>
      <c r="G5" s="439" t="s">
        <v>24</v>
      </c>
      <c r="H5" s="281" t="s">
        <v>25</v>
      </c>
      <c r="I5" s="282" t="s">
        <v>26</v>
      </c>
      <c r="J5" s="282" t="s">
        <v>254</v>
      </c>
      <c r="K5" s="283" t="s">
        <v>27</v>
      </c>
      <c r="L5" s="284" t="s">
        <v>164</v>
      </c>
      <c r="M5" s="285" t="s">
        <v>165</v>
      </c>
      <c r="N5" s="287" t="s">
        <v>166</v>
      </c>
      <c r="O5" s="287" t="s">
        <v>167</v>
      </c>
      <c r="P5" s="286" t="s">
        <v>255</v>
      </c>
      <c r="Q5" s="631" t="s">
        <v>256</v>
      </c>
      <c r="R5" s="287" t="s">
        <v>168</v>
      </c>
      <c r="S5" s="287" t="s">
        <v>169</v>
      </c>
      <c r="T5" s="286" t="s">
        <v>170</v>
      </c>
      <c r="U5" s="631" t="s">
        <v>171</v>
      </c>
      <c r="V5" s="287" t="s">
        <v>172</v>
      </c>
      <c r="W5" s="287" t="s">
        <v>173</v>
      </c>
      <c r="X5" s="286" t="s">
        <v>174</v>
      </c>
      <c r="Y5" s="631" t="s">
        <v>175</v>
      </c>
      <c r="Z5" s="286" t="s">
        <v>176</v>
      </c>
      <c r="AA5" s="631" t="s">
        <v>177</v>
      </c>
      <c r="AB5" s="440" t="s">
        <v>257</v>
      </c>
      <c r="AC5" s="649" t="s">
        <v>258</v>
      </c>
      <c r="AD5" s="653" t="s">
        <v>259</v>
      </c>
      <c r="AE5" s="649" t="s">
        <v>260</v>
      </c>
      <c r="AF5" s="441" t="s">
        <v>178</v>
      </c>
      <c r="AG5" s="442" t="s">
        <v>28</v>
      </c>
      <c r="AH5" s="288" t="s">
        <v>29</v>
      </c>
      <c r="AI5" s="443" t="s">
        <v>261</v>
      </c>
      <c r="AJ5" s="289" t="s">
        <v>30</v>
      </c>
      <c r="AK5" s="284" t="s">
        <v>164</v>
      </c>
      <c r="AL5" s="285" t="s">
        <v>165</v>
      </c>
      <c r="AM5" s="287" t="s">
        <v>166</v>
      </c>
      <c r="AN5" s="287" t="s">
        <v>167</v>
      </c>
      <c r="AO5" s="620" t="s">
        <v>255</v>
      </c>
      <c r="AP5" s="444" t="s">
        <v>256</v>
      </c>
      <c r="AQ5" s="287" t="s">
        <v>168</v>
      </c>
      <c r="AR5" s="287" t="s">
        <v>169</v>
      </c>
      <c r="AS5" s="620" t="s">
        <v>170</v>
      </c>
      <c r="AT5" s="665" t="s">
        <v>171</v>
      </c>
      <c r="AU5" s="287" t="s">
        <v>172</v>
      </c>
      <c r="AV5" s="287" t="s">
        <v>173</v>
      </c>
      <c r="AW5" s="620" t="s">
        <v>174</v>
      </c>
      <c r="AX5" s="665" t="s">
        <v>175</v>
      </c>
      <c r="AY5" s="620" t="s">
        <v>176</v>
      </c>
      <c r="AZ5" s="665" t="s">
        <v>177</v>
      </c>
      <c r="BA5" s="663" t="s">
        <v>257</v>
      </c>
      <c r="BB5" s="672" t="s">
        <v>258</v>
      </c>
      <c r="BC5" s="664" t="s">
        <v>259</v>
      </c>
      <c r="BD5" s="672" t="s">
        <v>260</v>
      </c>
      <c r="BE5" s="441" t="s">
        <v>178</v>
      </c>
      <c r="BF5" s="445" t="s">
        <v>262</v>
      </c>
      <c r="BG5" s="290" t="s">
        <v>31</v>
      </c>
      <c r="BH5" s="290" t="s">
        <v>263</v>
      </c>
      <c r="BI5" s="291" t="s">
        <v>32</v>
      </c>
      <c r="BJ5" s="284" t="s">
        <v>164</v>
      </c>
      <c r="BK5" s="285" t="s">
        <v>165</v>
      </c>
      <c r="BL5" s="287" t="s">
        <v>166</v>
      </c>
      <c r="BM5" s="287" t="s">
        <v>167</v>
      </c>
      <c r="BN5" s="631" t="s">
        <v>255</v>
      </c>
      <c r="BO5" s="673" t="s">
        <v>256</v>
      </c>
      <c r="BP5" s="287" t="s">
        <v>168</v>
      </c>
      <c r="BQ5" s="287" t="s">
        <v>169</v>
      </c>
      <c r="BR5" s="631" t="s">
        <v>170</v>
      </c>
      <c r="BS5" s="673" t="s">
        <v>171</v>
      </c>
      <c r="BT5" s="287" t="s">
        <v>172</v>
      </c>
      <c r="BU5" s="287" t="s">
        <v>173</v>
      </c>
      <c r="BV5" s="631" t="s">
        <v>174</v>
      </c>
      <c r="BW5" s="673" t="s">
        <v>175</v>
      </c>
      <c r="BX5" s="631" t="s">
        <v>176</v>
      </c>
      <c r="BY5" s="673" t="s">
        <v>177</v>
      </c>
      <c r="BZ5" s="649" t="s">
        <v>257</v>
      </c>
      <c r="CA5" s="676" t="s">
        <v>258</v>
      </c>
      <c r="CB5" s="671" t="s">
        <v>259</v>
      </c>
      <c r="CC5" s="676" t="s">
        <v>260</v>
      </c>
      <c r="CD5" s="441" t="s">
        <v>178</v>
      </c>
      <c r="CE5" s="446" t="s">
        <v>264</v>
      </c>
      <c r="CF5" s="292" t="s">
        <v>265</v>
      </c>
      <c r="CG5" s="292" t="s">
        <v>266</v>
      </c>
      <c r="CH5" s="293" t="s">
        <v>267</v>
      </c>
      <c r="CI5" s="686" t="s">
        <v>174</v>
      </c>
      <c r="CJ5" s="294" t="s">
        <v>175</v>
      </c>
      <c r="CK5" s="686" t="s">
        <v>255</v>
      </c>
      <c r="CL5" s="294" t="s">
        <v>256</v>
      </c>
      <c r="CM5" s="686" t="s">
        <v>170</v>
      </c>
      <c r="CN5" s="294" t="s">
        <v>171</v>
      </c>
      <c r="CO5" s="686" t="s">
        <v>176</v>
      </c>
      <c r="CP5" s="294" t="s">
        <v>177</v>
      </c>
      <c r="CQ5" s="700" t="s">
        <v>258</v>
      </c>
      <c r="CR5" s="700" t="s">
        <v>260</v>
      </c>
      <c r="CS5" s="441" t="s">
        <v>178</v>
      </c>
      <c r="CT5" s="447" t="s">
        <v>268</v>
      </c>
      <c r="CU5" s="295" t="s">
        <v>33</v>
      </c>
      <c r="CV5" s="295" t="s">
        <v>269</v>
      </c>
      <c r="CW5" s="296" t="s">
        <v>34</v>
      </c>
      <c r="CX5" s="677" t="s">
        <v>174</v>
      </c>
      <c r="CY5" s="297" t="s">
        <v>175</v>
      </c>
      <c r="CZ5" s="677" t="s">
        <v>255</v>
      </c>
      <c r="DA5" s="297" t="s">
        <v>256</v>
      </c>
      <c r="DB5" s="677" t="s">
        <v>170</v>
      </c>
      <c r="DC5" s="297" t="s">
        <v>171</v>
      </c>
      <c r="DD5" s="677" t="s">
        <v>176</v>
      </c>
      <c r="DE5" s="297" t="s">
        <v>177</v>
      </c>
      <c r="DF5" s="680" t="s">
        <v>258</v>
      </c>
      <c r="DG5" s="680" t="s">
        <v>260</v>
      </c>
      <c r="DH5" s="441" t="s">
        <v>178</v>
      </c>
      <c r="DI5" s="448" t="s">
        <v>35</v>
      </c>
      <c r="DJ5" s="298" t="s">
        <v>36</v>
      </c>
      <c r="DK5" s="298" t="s">
        <v>270</v>
      </c>
      <c r="DL5" s="299" t="s">
        <v>37</v>
      </c>
      <c r="DM5" s="300" t="s">
        <v>38</v>
      </c>
      <c r="DN5" s="301" t="s">
        <v>39</v>
      </c>
      <c r="DO5" s="301" t="s">
        <v>271</v>
      </c>
      <c r="DP5" s="302" t="s">
        <v>40</v>
      </c>
      <c r="DQ5" s="303" t="s">
        <v>41</v>
      </c>
      <c r="DR5" s="304" t="s">
        <v>42</v>
      </c>
      <c r="DS5" s="304" t="s">
        <v>272</v>
      </c>
      <c r="DT5" s="305" t="s">
        <v>43</v>
      </c>
    </row>
    <row r="6" spans="1:124" s="306" customFormat="1" ht="38.25" customHeight="1" thickBot="1" x14ac:dyDescent="0.35">
      <c r="A6" s="164">
        <v>1</v>
      </c>
      <c r="B6" s="162">
        <v>2</v>
      </c>
      <c r="C6" s="162">
        <v>3</v>
      </c>
      <c r="D6" s="163">
        <v>4</v>
      </c>
      <c r="E6" s="449">
        <v>5</v>
      </c>
      <c r="F6" s="377">
        <v>6</v>
      </c>
      <c r="G6" s="449">
        <v>7</v>
      </c>
      <c r="H6" s="377">
        <v>8</v>
      </c>
      <c r="I6" s="449">
        <v>9</v>
      </c>
      <c r="J6" s="377">
        <v>10</v>
      </c>
      <c r="K6" s="449">
        <v>11</v>
      </c>
      <c r="L6" s="377">
        <v>12</v>
      </c>
      <c r="M6" s="449">
        <v>13</v>
      </c>
      <c r="N6" s="618">
        <v>14</v>
      </c>
      <c r="O6" s="619">
        <v>15</v>
      </c>
      <c r="P6" s="630">
        <v>16</v>
      </c>
      <c r="Q6" s="632">
        <v>17</v>
      </c>
      <c r="R6" s="377">
        <v>18</v>
      </c>
      <c r="S6" s="449">
        <v>19</v>
      </c>
      <c r="T6" s="630">
        <v>20</v>
      </c>
      <c r="U6" s="632">
        <v>21</v>
      </c>
      <c r="V6" s="618">
        <v>22</v>
      </c>
      <c r="W6" s="619">
        <v>23</v>
      </c>
      <c r="X6" s="377">
        <v>24</v>
      </c>
      <c r="Y6" s="632">
        <v>25</v>
      </c>
      <c r="Z6" s="630">
        <v>26</v>
      </c>
      <c r="AA6" s="632">
        <v>27</v>
      </c>
      <c r="AB6" s="630">
        <v>28</v>
      </c>
      <c r="AC6" s="632">
        <v>29</v>
      </c>
      <c r="AD6" s="618">
        <v>30</v>
      </c>
      <c r="AE6" s="632">
        <v>31</v>
      </c>
      <c r="AF6" s="377">
        <v>32</v>
      </c>
      <c r="AG6" s="449">
        <v>33</v>
      </c>
      <c r="AH6" s="377">
        <v>34</v>
      </c>
      <c r="AI6" s="449">
        <v>35</v>
      </c>
      <c r="AJ6" s="377">
        <v>36</v>
      </c>
      <c r="AK6" s="449">
        <v>37</v>
      </c>
      <c r="AL6" s="377">
        <v>38</v>
      </c>
      <c r="AM6" s="619">
        <v>39</v>
      </c>
      <c r="AN6" s="618">
        <v>40</v>
      </c>
      <c r="AO6" s="621">
        <v>41</v>
      </c>
      <c r="AP6" s="645">
        <v>42</v>
      </c>
      <c r="AQ6" s="449">
        <v>43</v>
      </c>
      <c r="AR6" s="377">
        <v>44</v>
      </c>
      <c r="AS6" s="621">
        <v>45</v>
      </c>
      <c r="AT6" s="666">
        <v>46</v>
      </c>
      <c r="AU6" s="619">
        <v>47</v>
      </c>
      <c r="AV6" s="618">
        <v>48</v>
      </c>
      <c r="AW6" s="621">
        <v>49</v>
      </c>
      <c r="AX6" s="666">
        <v>50</v>
      </c>
      <c r="AY6" s="621">
        <v>51</v>
      </c>
      <c r="AZ6" s="666">
        <v>52</v>
      </c>
      <c r="BA6" s="621">
        <v>53</v>
      </c>
      <c r="BB6" s="666">
        <v>54</v>
      </c>
      <c r="BC6" s="621">
        <v>55</v>
      </c>
      <c r="BD6" s="666">
        <v>56</v>
      </c>
      <c r="BE6" s="449">
        <v>57</v>
      </c>
      <c r="BF6" s="377">
        <v>58</v>
      </c>
      <c r="BG6" s="449">
        <v>59</v>
      </c>
      <c r="BH6" s="377">
        <v>60</v>
      </c>
      <c r="BI6" s="449">
        <v>61</v>
      </c>
      <c r="BJ6" s="377">
        <v>62</v>
      </c>
      <c r="BK6" s="449">
        <v>63</v>
      </c>
      <c r="BL6" s="618">
        <v>64</v>
      </c>
      <c r="BM6" s="619">
        <v>65</v>
      </c>
      <c r="BN6" s="656">
        <v>66</v>
      </c>
      <c r="BO6" s="674">
        <v>67</v>
      </c>
      <c r="BP6" s="377">
        <v>68</v>
      </c>
      <c r="BQ6" s="449">
        <v>69</v>
      </c>
      <c r="BR6" s="656">
        <v>70</v>
      </c>
      <c r="BS6" s="674">
        <v>71</v>
      </c>
      <c r="BT6" s="618">
        <v>72</v>
      </c>
      <c r="BU6" s="619">
        <v>73</v>
      </c>
      <c r="BV6" s="656">
        <v>74</v>
      </c>
      <c r="BW6" s="674">
        <v>75</v>
      </c>
      <c r="BX6" s="656">
        <v>76</v>
      </c>
      <c r="BY6" s="674">
        <v>77</v>
      </c>
      <c r="BZ6" s="656">
        <v>78</v>
      </c>
      <c r="CA6" s="674">
        <v>79</v>
      </c>
      <c r="CB6" s="656">
        <v>80</v>
      </c>
      <c r="CC6" s="674">
        <v>81</v>
      </c>
      <c r="CD6" s="377">
        <v>82</v>
      </c>
      <c r="CE6" s="449">
        <v>83</v>
      </c>
      <c r="CF6" s="377">
        <v>84</v>
      </c>
      <c r="CG6" s="449">
        <v>85</v>
      </c>
      <c r="CH6" s="377">
        <v>86</v>
      </c>
      <c r="CI6" s="687">
        <v>87</v>
      </c>
      <c r="CJ6" s="685">
        <v>88</v>
      </c>
      <c r="CK6" s="687">
        <v>89</v>
      </c>
      <c r="CL6" s="685">
        <v>90</v>
      </c>
      <c r="CM6" s="687">
        <v>91</v>
      </c>
      <c r="CN6" s="685">
        <v>92</v>
      </c>
      <c r="CO6" s="687">
        <v>93</v>
      </c>
      <c r="CP6" s="685">
        <v>94</v>
      </c>
      <c r="CQ6" s="687">
        <v>95</v>
      </c>
      <c r="CR6" s="701">
        <v>96</v>
      </c>
      <c r="CS6" s="619">
        <v>97</v>
      </c>
      <c r="CT6" s="377">
        <v>98</v>
      </c>
      <c r="CU6" s="449">
        <v>99</v>
      </c>
      <c r="CV6" s="377">
        <v>100</v>
      </c>
      <c r="CW6" s="449">
        <v>101</v>
      </c>
      <c r="CX6" s="681">
        <v>102</v>
      </c>
      <c r="CY6" s="703">
        <v>103</v>
      </c>
      <c r="CZ6" s="681">
        <v>104</v>
      </c>
      <c r="DA6" s="703">
        <v>105</v>
      </c>
      <c r="DB6" s="681">
        <v>106</v>
      </c>
      <c r="DC6" s="703">
        <v>107</v>
      </c>
      <c r="DD6" s="681">
        <v>108</v>
      </c>
      <c r="DE6" s="703">
        <v>109</v>
      </c>
      <c r="DF6" s="681">
        <v>110</v>
      </c>
      <c r="DG6" s="678">
        <v>111</v>
      </c>
      <c r="DH6" s="618">
        <v>112</v>
      </c>
      <c r="DI6" s="449">
        <v>113</v>
      </c>
      <c r="DJ6" s="377">
        <v>114</v>
      </c>
      <c r="DK6" s="449">
        <v>115</v>
      </c>
      <c r="DL6" s="377">
        <v>116</v>
      </c>
      <c r="DM6" s="449">
        <v>117</v>
      </c>
      <c r="DN6" s="377">
        <v>118</v>
      </c>
      <c r="DO6" s="449">
        <v>119</v>
      </c>
      <c r="DP6" s="377">
        <v>120</v>
      </c>
      <c r="DQ6" s="449">
        <v>121</v>
      </c>
      <c r="DR6" s="377">
        <v>122</v>
      </c>
      <c r="DS6" s="449">
        <v>123</v>
      </c>
      <c r="DT6" s="377">
        <v>124</v>
      </c>
    </row>
    <row r="7" spans="1:124" s="4" customFormat="1" x14ac:dyDescent="0.3">
      <c r="A7" s="478" t="s">
        <v>1</v>
      </c>
      <c r="B7" s="479">
        <v>38</v>
      </c>
      <c r="C7" s="116">
        <v>2</v>
      </c>
      <c r="D7" s="480"/>
      <c r="E7" s="481">
        <f>B7+C7-D7</f>
        <v>40</v>
      </c>
      <c r="F7" s="16">
        <f>H7+AG7+BF7+CE7+CT7+DI7</f>
        <v>40</v>
      </c>
      <c r="G7" s="17">
        <v>40</v>
      </c>
      <c r="H7" s="482">
        <v>40</v>
      </c>
      <c r="I7" s="483"/>
      <c r="J7" s="483"/>
      <c r="K7" s="484">
        <v>1</v>
      </c>
      <c r="L7" s="122"/>
      <c r="M7" s="124"/>
      <c r="N7" s="124"/>
      <c r="O7" s="124"/>
      <c r="P7" s="485"/>
      <c r="Q7" s="633"/>
      <c r="R7" s="124"/>
      <c r="S7" s="124"/>
      <c r="T7" s="485"/>
      <c r="U7" s="633"/>
      <c r="V7" s="124"/>
      <c r="W7" s="124"/>
      <c r="X7" s="485"/>
      <c r="Y7" s="633"/>
      <c r="Z7" s="485"/>
      <c r="AA7" s="640"/>
      <c r="AB7" s="646"/>
      <c r="AC7" s="650"/>
      <c r="AD7" s="124"/>
      <c r="AE7" s="633"/>
      <c r="AF7" s="487"/>
      <c r="AG7" s="18">
        <f>SUM(L7:AF7)</f>
        <v>0</v>
      </c>
      <c r="AH7" s="488"/>
      <c r="AI7" s="489"/>
      <c r="AJ7" s="490"/>
      <c r="AK7" s="122"/>
      <c r="AL7" s="124"/>
      <c r="AM7" s="117"/>
      <c r="AN7" s="117"/>
      <c r="AO7" s="658"/>
      <c r="AP7" s="491"/>
      <c r="AQ7" s="117"/>
      <c r="AR7" s="117"/>
      <c r="AS7" s="658"/>
      <c r="AT7" s="493"/>
      <c r="AU7" s="117"/>
      <c r="AV7" s="117"/>
      <c r="AW7" s="658"/>
      <c r="AX7" s="493"/>
      <c r="AY7" s="658"/>
      <c r="AZ7" s="493"/>
      <c r="BA7" s="658"/>
      <c r="BB7" s="493"/>
      <c r="BC7" s="658"/>
      <c r="BD7" s="493"/>
      <c r="BE7" s="117"/>
      <c r="BF7" s="307">
        <f>SUM(AK7:BE7)</f>
        <v>0</v>
      </c>
      <c r="BG7" s="492"/>
      <c r="BH7" s="493"/>
      <c r="BI7" s="494"/>
      <c r="BJ7" s="122"/>
      <c r="BK7" s="124"/>
      <c r="BL7" s="117"/>
      <c r="BM7" s="117"/>
      <c r="BN7" s="640"/>
      <c r="BO7" s="496"/>
      <c r="BP7" s="117"/>
      <c r="BQ7" s="117"/>
      <c r="BR7" s="640"/>
      <c r="BS7" s="496"/>
      <c r="BT7" s="117"/>
      <c r="BU7" s="117"/>
      <c r="BV7" s="640"/>
      <c r="BW7" s="496"/>
      <c r="BX7" s="640"/>
      <c r="BY7" s="496"/>
      <c r="BZ7" s="640"/>
      <c r="CA7" s="496"/>
      <c r="CB7" s="640"/>
      <c r="CC7" s="496"/>
      <c r="CD7" s="118"/>
      <c r="CE7" s="308">
        <f>SUM(BJ7:CD7)</f>
        <v>0</v>
      </c>
      <c r="CF7" s="495"/>
      <c r="CG7" s="496"/>
      <c r="CH7" s="497"/>
      <c r="CI7" s="688"/>
      <c r="CJ7" s="498"/>
      <c r="CK7" s="695"/>
      <c r="CL7" s="498"/>
      <c r="CM7" s="695"/>
      <c r="CN7" s="498"/>
      <c r="CO7" s="695"/>
      <c r="CP7" s="498"/>
      <c r="CQ7" s="695"/>
      <c r="CR7" s="695"/>
      <c r="CS7" s="118"/>
      <c r="CT7" s="574">
        <f>SUM(CI7:CS7)</f>
        <v>0</v>
      </c>
      <c r="CU7" s="499"/>
      <c r="CV7" s="500"/>
      <c r="CW7" s="501"/>
      <c r="CX7" s="503"/>
      <c r="CY7" s="502"/>
      <c r="CZ7" s="504"/>
      <c r="DA7" s="502"/>
      <c r="DB7" s="504"/>
      <c r="DC7" s="502"/>
      <c r="DD7" s="504"/>
      <c r="DE7" s="502"/>
      <c r="DF7" s="504"/>
      <c r="DG7" s="504"/>
      <c r="DH7" s="117"/>
      <c r="DI7" s="21">
        <f>SUM(CX7:DH7)</f>
        <v>0</v>
      </c>
      <c r="DJ7" s="503"/>
      <c r="DK7" s="504"/>
      <c r="DL7" s="505"/>
      <c r="DM7" s="22">
        <f t="shared" ref="DM7:DP10" si="0">AG7+BF7+CE7+CT7+DI7</f>
        <v>0</v>
      </c>
      <c r="DN7" s="506">
        <f t="shared" si="0"/>
        <v>0</v>
      </c>
      <c r="DO7" s="507">
        <f t="shared" si="0"/>
        <v>0</v>
      </c>
      <c r="DP7" s="508">
        <f t="shared" si="0"/>
        <v>0</v>
      </c>
      <c r="DQ7" s="23">
        <f>G7+BF7+CE7+CT7+DI7</f>
        <v>40</v>
      </c>
      <c r="DR7" s="509">
        <f t="shared" ref="DR7:DT10" si="1">I7+AH7+BG7+CF7+CU7+DJ7</f>
        <v>0</v>
      </c>
      <c r="DS7" s="510">
        <f t="shared" si="1"/>
        <v>0</v>
      </c>
      <c r="DT7" s="511">
        <f t="shared" si="1"/>
        <v>1</v>
      </c>
    </row>
    <row r="8" spans="1:124" s="4" customFormat="1" x14ac:dyDescent="0.3">
      <c r="A8" s="512" t="s">
        <v>2</v>
      </c>
      <c r="B8" s="513">
        <v>46</v>
      </c>
      <c r="C8" s="126">
        <v>3</v>
      </c>
      <c r="D8" s="514"/>
      <c r="E8" s="481">
        <f t="shared" ref="E8" si="2">B8+C8-D8</f>
        <v>49</v>
      </c>
      <c r="F8" s="16">
        <f>H8+AG8+BF8+CE8+CT8+DI8</f>
        <v>49</v>
      </c>
      <c r="G8" s="17">
        <v>47</v>
      </c>
      <c r="H8" s="515">
        <v>47</v>
      </c>
      <c r="I8" s="516"/>
      <c r="J8" s="516"/>
      <c r="K8" s="517"/>
      <c r="L8" s="133"/>
      <c r="M8" s="130"/>
      <c r="N8" s="130"/>
      <c r="O8" s="130"/>
      <c r="P8" s="518"/>
      <c r="Q8" s="634"/>
      <c r="R8" s="130"/>
      <c r="S8" s="130"/>
      <c r="T8" s="518"/>
      <c r="U8" s="634"/>
      <c r="V8" s="130"/>
      <c r="W8" s="130"/>
      <c r="X8" s="518"/>
      <c r="Y8" s="634"/>
      <c r="Z8" s="518"/>
      <c r="AA8" s="641"/>
      <c r="AB8" s="486"/>
      <c r="AC8" s="640"/>
      <c r="AD8" s="124"/>
      <c r="AE8" s="633"/>
      <c r="AF8" s="117"/>
      <c r="AG8" s="18">
        <f t="shared" ref="AG8:AG19" si="3">SUM(L8:AE8)</f>
        <v>0</v>
      </c>
      <c r="AH8" s="488"/>
      <c r="AI8" s="489"/>
      <c r="AJ8" s="490"/>
      <c r="AK8" s="133"/>
      <c r="AL8" s="130"/>
      <c r="AM8" s="127"/>
      <c r="AN8" s="127"/>
      <c r="AO8" s="659"/>
      <c r="AP8" s="519"/>
      <c r="AQ8" s="127"/>
      <c r="AR8" s="127"/>
      <c r="AS8" s="659"/>
      <c r="AT8" s="521"/>
      <c r="AU8" s="127"/>
      <c r="AV8" s="127"/>
      <c r="AW8" s="659"/>
      <c r="AX8" s="521"/>
      <c r="AY8" s="659"/>
      <c r="AZ8" s="521"/>
      <c r="BA8" s="659"/>
      <c r="BB8" s="521"/>
      <c r="BC8" s="659"/>
      <c r="BD8" s="521"/>
      <c r="BE8" s="127"/>
      <c r="BF8" s="19">
        <f>SUM(AK8:BE8)</f>
        <v>0</v>
      </c>
      <c r="BG8" s="520"/>
      <c r="BH8" s="521"/>
      <c r="BI8" s="522"/>
      <c r="BJ8" s="133"/>
      <c r="BK8" s="130"/>
      <c r="BL8" s="127"/>
      <c r="BM8" s="127"/>
      <c r="BN8" s="641"/>
      <c r="BO8" s="525"/>
      <c r="BP8" s="127"/>
      <c r="BQ8" s="127"/>
      <c r="BR8" s="641"/>
      <c r="BS8" s="525"/>
      <c r="BT8" s="127"/>
      <c r="BU8" s="127"/>
      <c r="BV8" s="641"/>
      <c r="BW8" s="525"/>
      <c r="BX8" s="641"/>
      <c r="BY8" s="525"/>
      <c r="BZ8" s="641"/>
      <c r="CA8" s="525"/>
      <c r="CB8" s="641"/>
      <c r="CC8" s="525"/>
      <c r="CD8" s="128"/>
      <c r="CE8" s="308">
        <f>SUM(BJ8:CD8)</f>
        <v>0</v>
      </c>
      <c r="CF8" s="524"/>
      <c r="CG8" s="525"/>
      <c r="CH8" s="526"/>
      <c r="CI8" s="689"/>
      <c r="CJ8" s="527"/>
      <c r="CK8" s="696"/>
      <c r="CL8" s="527"/>
      <c r="CM8" s="696"/>
      <c r="CN8" s="527"/>
      <c r="CO8" s="696"/>
      <c r="CP8" s="527"/>
      <c r="CQ8" s="696"/>
      <c r="CR8" s="696"/>
      <c r="CS8" s="128"/>
      <c r="CT8" s="20">
        <f t="shared" ref="CT8:CT19" si="4">SUM(CI8:CS8)</f>
        <v>0</v>
      </c>
      <c r="CU8" s="528"/>
      <c r="CV8" s="529"/>
      <c r="CW8" s="530"/>
      <c r="CX8" s="532"/>
      <c r="CY8" s="531"/>
      <c r="CZ8" s="533"/>
      <c r="DA8" s="531"/>
      <c r="DB8" s="533"/>
      <c r="DC8" s="531"/>
      <c r="DD8" s="533">
        <v>1</v>
      </c>
      <c r="DE8" s="531">
        <v>1</v>
      </c>
      <c r="DF8" s="533"/>
      <c r="DG8" s="533"/>
      <c r="DH8" s="127"/>
      <c r="DI8" s="21">
        <f t="shared" ref="DI8:DI19" si="5">SUM(CX8:DH8)</f>
        <v>2</v>
      </c>
      <c r="DJ8" s="532"/>
      <c r="DK8" s="533"/>
      <c r="DL8" s="534">
        <v>1</v>
      </c>
      <c r="DM8" s="22">
        <f t="shared" si="0"/>
        <v>2</v>
      </c>
      <c r="DN8" s="506">
        <f t="shared" si="0"/>
        <v>0</v>
      </c>
      <c r="DO8" s="507">
        <f t="shared" si="0"/>
        <v>0</v>
      </c>
      <c r="DP8" s="508">
        <f t="shared" si="0"/>
        <v>1</v>
      </c>
      <c r="DQ8" s="23">
        <f>G8+BF8+CE8+CT8+DI8</f>
        <v>49</v>
      </c>
      <c r="DR8" s="509">
        <f t="shared" si="1"/>
        <v>0</v>
      </c>
      <c r="DS8" s="510">
        <f t="shared" si="1"/>
        <v>0</v>
      </c>
      <c r="DT8" s="511">
        <f t="shared" si="1"/>
        <v>1</v>
      </c>
    </row>
    <row r="9" spans="1:124" s="4" customFormat="1" x14ac:dyDescent="0.3">
      <c r="A9" s="512" t="s">
        <v>3</v>
      </c>
      <c r="B9" s="513">
        <v>48</v>
      </c>
      <c r="C9" s="126">
        <v>4</v>
      </c>
      <c r="D9" s="514"/>
      <c r="E9" s="481">
        <v>52</v>
      </c>
      <c r="F9" s="16">
        <f>H9+AG9+BF9+CE9+CT9+DI9</f>
        <v>52</v>
      </c>
      <c r="G9" s="17">
        <v>51</v>
      </c>
      <c r="H9" s="515">
        <v>51</v>
      </c>
      <c r="I9" s="516"/>
      <c r="J9" s="516"/>
      <c r="K9" s="517"/>
      <c r="L9" s="133"/>
      <c r="M9" s="130"/>
      <c r="N9" s="130"/>
      <c r="O9" s="130"/>
      <c r="P9" s="518"/>
      <c r="Q9" s="634"/>
      <c r="R9" s="130"/>
      <c r="S9" s="130"/>
      <c r="T9" s="518"/>
      <c r="U9" s="634"/>
      <c r="V9" s="130"/>
      <c r="W9" s="130"/>
      <c r="X9" s="518"/>
      <c r="Y9" s="634"/>
      <c r="Z9" s="518"/>
      <c r="AA9" s="641"/>
      <c r="AB9" s="486"/>
      <c r="AC9" s="640"/>
      <c r="AD9" s="124"/>
      <c r="AE9" s="633"/>
      <c r="AF9" s="117"/>
      <c r="AG9" s="18">
        <f t="shared" si="3"/>
        <v>0</v>
      </c>
      <c r="AH9" s="488"/>
      <c r="AI9" s="489"/>
      <c r="AJ9" s="490"/>
      <c r="AK9" s="133"/>
      <c r="AL9" s="130"/>
      <c r="AM9" s="127"/>
      <c r="AN9" s="127"/>
      <c r="AO9" s="659"/>
      <c r="AP9" s="519"/>
      <c r="AQ9" s="127"/>
      <c r="AR9" s="127"/>
      <c r="AS9" s="659"/>
      <c r="AT9" s="521"/>
      <c r="AU9" s="127"/>
      <c r="AV9" s="127"/>
      <c r="AW9" s="659"/>
      <c r="AX9" s="521"/>
      <c r="AY9" s="659"/>
      <c r="AZ9" s="521"/>
      <c r="BA9" s="659"/>
      <c r="BB9" s="521"/>
      <c r="BC9" s="659"/>
      <c r="BD9" s="521"/>
      <c r="BE9" s="127"/>
      <c r="BF9" s="19">
        <f>SUM(AK9:BE9)</f>
        <v>0</v>
      </c>
      <c r="BG9" s="520"/>
      <c r="BH9" s="521"/>
      <c r="BI9" s="522"/>
      <c r="BJ9" s="133"/>
      <c r="BK9" s="130"/>
      <c r="BL9" s="127"/>
      <c r="BM9" s="127"/>
      <c r="BN9" s="641"/>
      <c r="BO9" s="525"/>
      <c r="BP9" s="127"/>
      <c r="BQ9" s="127"/>
      <c r="BR9" s="641"/>
      <c r="BS9" s="525"/>
      <c r="BT9" s="127"/>
      <c r="BU9" s="127"/>
      <c r="BV9" s="641"/>
      <c r="BW9" s="525"/>
      <c r="BX9" s="641"/>
      <c r="BY9" s="525"/>
      <c r="BZ9" s="641"/>
      <c r="CA9" s="525"/>
      <c r="CB9" s="641"/>
      <c r="CC9" s="525"/>
      <c r="CD9" s="128"/>
      <c r="CE9" s="308">
        <f>SUM(BJ9:CD9)</f>
        <v>0</v>
      </c>
      <c r="CF9" s="524"/>
      <c r="CG9" s="525"/>
      <c r="CH9" s="526"/>
      <c r="CI9" s="689"/>
      <c r="CJ9" s="527"/>
      <c r="CK9" s="696"/>
      <c r="CL9" s="527"/>
      <c r="CM9" s="696"/>
      <c r="CN9" s="527"/>
      <c r="CO9" s="696"/>
      <c r="CP9" s="527"/>
      <c r="CQ9" s="696"/>
      <c r="CR9" s="696"/>
      <c r="CS9" s="128"/>
      <c r="CT9" s="20">
        <f t="shared" si="4"/>
        <v>0</v>
      </c>
      <c r="CU9" s="528"/>
      <c r="CV9" s="529"/>
      <c r="CW9" s="530"/>
      <c r="CX9" s="532"/>
      <c r="CY9" s="531"/>
      <c r="CZ9" s="533"/>
      <c r="DA9" s="531"/>
      <c r="DB9" s="533"/>
      <c r="DC9" s="531"/>
      <c r="DD9" s="533">
        <v>1</v>
      </c>
      <c r="DE9" s="531"/>
      <c r="DF9" s="533"/>
      <c r="DG9" s="533"/>
      <c r="DH9" s="127"/>
      <c r="DI9" s="21">
        <f t="shared" si="5"/>
        <v>1</v>
      </c>
      <c r="DJ9" s="532"/>
      <c r="DK9" s="533"/>
      <c r="DL9" s="534"/>
      <c r="DM9" s="22">
        <f t="shared" si="0"/>
        <v>1</v>
      </c>
      <c r="DN9" s="506">
        <f t="shared" si="0"/>
        <v>0</v>
      </c>
      <c r="DO9" s="507">
        <f t="shared" si="0"/>
        <v>0</v>
      </c>
      <c r="DP9" s="508">
        <f t="shared" si="0"/>
        <v>0</v>
      </c>
      <c r="DQ9" s="23">
        <f>G9+BF9+CE9+CT9+DI9</f>
        <v>52</v>
      </c>
      <c r="DR9" s="509">
        <f t="shared" si="1"/>
        <v>0</v>
      </c>
      <c r="DS9" s="510">
        <f t="shared" si="1"/>
        <v>0</v>
      </c>
      <c r="DT9" s="511">
        <f t="shared" si="1"/>
        <v>0</v>
      </c>
    </row>
    <row r="10" spans="1:124" s="4" customFormat="1" ht="21" thickBot="1" x14ac:dyDescent="0.35">
      <c r="A10" s="535" t="s">
        <v>4</v>
      </c>
      <c r="B10" s="536">
        <v>36</v>
      </c>
      <c r="C10" s="138">
        <v>3</v>
      </c>
      <c r="D10" s="537"/>
      <c r="E10" s="481">
        <v>39</v>
      </c>
      <c r="F10" s="16">
        <f>H10+AG10+BF10+CE10+CT10+DI10</f>
        <v>39</v>
      </c>
      <c r="G10" s="17">
        <v>37</v>
      </c>
      <c r="H10" s="538">
        <v>37</v>
      </c>
      <c r="I10" s="539"/>
      <c r="J10" s="539"/>
      <c r="K10" s="540"/>
      <c r="L10" s="145"/>
      <c r="M10" s="142"/>
      <c r="N10" s="142"/>
      <c r="O10" s="142"/>
      <c r="P10" s="541"/>
      <c r="Q10" s="635"/>
      <c r="R10" s="142"/>
      <c r="S10" s="142"/>
      <c r="T10" s="541"/>
      <c r="U10" s="635"/>
      <c r="V10" s="142"/>
      <c r="W10" s="142"/>
      <c r="X10" s="541"/>
      <c r="Y10" s="635"/>
      <c r="Z10" s="541"/>
      <c r="AA10" s="642"/>
      <c r="AB10" s="647"/>
      <c r="AC10" s="651"/>
      <c r="AD10" s="654"/>
      <c r="AE10" s="655"/>
      <c r="AF10" s="542"/>
      <c r="AG10" s="18">
        <f t="shared" si="3"/>
        <v>0</v>
      </c>
      <c r="AH10" s="543"/>
      <c r="AI10" s="544"/>
      <c r="AJ10" s="545"/>
      <c r="AK10" s="145"/>
      <c r="AL10" s="142"/>
      <c r="AM10" s="139"/>
      <c r="AN10" s="139"/>
      <c r="AO10" s="660"/>
      <c r="AP10" s="546"/>
      <c r="AQ10" s="139"/>
      <c r="AR10" s="139"/>
      <c r="AS10" s="660"/>
      <c r="AT10" s="548"/>
      <c r="AU10" s="139"/>
      <c r="AV10" s="139"/>
      <c r="AW10" s="660"/>
      <c r="AX10" s="548"/>
      <c r="AY10" s="660"/>
      <c r="AZ10" s="548"/>
      <c r="BA10" s="660"/>
      <c r="BB10" s="548"/>
      <c r="BC10" s="660"/>
      <c r="BD10" s="548"/>
      <c r="BE10" s="139"/>
      <c r="BF10" s="19">
        <f>SUM(AK10:BE10)</f>
        <v>0</v>
      </c>
      <c r="BG10" s="547"/>
      <c r="BH10" s="548"/>
      <c r="BI10" s="549"/>
      <c r="BJ10" s="145"/>
      <c r="BK10" s="142"/>
      <c r="BL10" s="139"/>
      <c r="BM10" s="139"/>
      <c r="BN10" s="642"/>
      <c r="BO10" s="551"/>
      <c r="BP10" s="139"/>
      <c r="BQ10" s="139"/>
      <c r="BR10" s="642"/>
      <c r="BS10" s="551"/>
      <c r="BT10" s="139"/>
      <c r="BU10" s="139"/>
      <c r="BV10" s="642"/>
      <c r="BW10" s="551"/>
      <c r="BX10" s="642"/>
      <c r="BY10" s="551"/>
      <c r="BZ10" s="642"/>
      <c r="CA10" s="551"/>
      <c r="CB10" s="642"/>
      <c r="CC10" s="551"/>
      <c r="CD10" s="140"/>
      <c r="CE10" s="308">
        <f>SUM(BJ10:CD10)</f>
        <v>0</v>
      </c>
      <c r="CF10" s="550"/>
      <c r="CG10" s="551"/>
      <c r="CH10" s="552"/>
      <c r="CI10" s="690"/>
      <c r="CJ10" s="553"/>
      <c r="CK10" s="697"/>
      <c r="CL10" s="553"/>
      <c r="CM10" s="697"/>
      <c r="CN10" s="553"/>
      <c r="CO10" s="697"/>
      <c r="CP10" s="553"/>
      <c r="CQ10" s="697"/>
      <c r="CR10" s="697"/>
      <c r="CS10" s="140"/>
      <c r="CT10" s="20">
        <f t="shared" si="4"/>
        <v>0</v>
      </c>
      <c r="CU10" s="554"/>
      <c r="CV10" s="555"/>
      <c r="CW10" s="556"/>
      <c r="CX10" s="558"/>
      <c r="CY10" s="557"/>
      <c r="CZ10" s="559"/>
      <c r="DA10" s="557"/>
      <c r="DB10" s="559"/>
      <c r="DC10" s="557"/>
      <c r="DD10" s="559">
        <v>1</v>
      </c>
      <c r="DE10" s="557">
        <v>1</v>
      </c>
      <c r="DF10" s="559"/>
      <c r="DG10" s="559"/>
      <c r="DH10" s="139"/>
      <c r="DI10" s="21">
        <f t="shared" si="5"/>
        <v>2</v>
      </c>
      <c r="DJ10" s="558"/>
      <c r="DK10" s="559"/>
      <c r="DL10" s="560"/>
      <c r="DM10" s="22">
        <f t="shared" si="0"/>
        <v>2</v>
      </c>
      <c r="DN10" s="506">
        <f t="shared" si="0"/>
        <v>0</v>
      </c>
      <c r="DO10" s="507">
        <f t="shared" si="0"/>
        <v>0</v>
      </c>
      <c r="DP10" s="508">
        <f t="shared" si="0"/>
        <v>0</v>
      </c>
      <c r="DQ10" s="23">
        <f>G10+BF10+CE10+CT10+DI10</f>
        <v>39</v>
      </c>
      <c r="DR10" s="509">
        <f t="shared" si="1"/>
        <v>0</v>
      </c>
      <c r="DS10" s="510">
        <f t="shared" si="1"/>
        <v>0</v>
      </c>
      <c r="DT10" s="511">
        <f t="shared" si="1"/>
        <v>0</v>
      </c>
    </row>
    <row r="11" spans="1:124" s="48" customFormat="1" ht="39" customHeight="1" thickBot="1" x14ac:dyDescent="0.35">
      <c r="A11" s="450" t="s">
        <v>5</v>
      </c>
      <c r="B11" s="24">
        <f>B7+B8+B9+B10</f>
        <v>168</v>
      </c>
      <c r="C11" s="24">
        <f t="shared" ref="C11:DQ11" si="6">C7+C8+C9+C10</f>
        <v>12</v>
      </c>
      <c r="D11" s="25">
        <f t="shared" si="6"/>
        <v>0</v>
      </c>
      <c r="E11" s="5">
        <f t="shared" si="6"/>
        <v>180</v>
      </c>
      <c r="F11" s="26">
        <f t="shared" si="6"/>
        <v>180</v>
      </c>
      <c r="G11" s="27">
        <f t="shared" si="6"/>
        <v>175</v>
      </c>
      <c r="H11" s="28">
        <f t="shared" si="6"/>
        <v>175</v>
      </c>
      <c r="I11" s="29">
        <f t="shared" si="6"/>
        <v>0</v>
      </c>
      <c r="J11" s="29">
        <f t="shared" si="6"/>
        <v>0</v>
      </c>
      <c r="K11" s="309">
        <f t="shared" si="6"/>
        <v>1</v>
      </c>
      <c r="L11" s="310">
        <f t="shared" si="6"/>
        <v>0</v>
      </c>
      <c r="M11" s="311">
        <f t="shared" si="6"/>
        <v>0</v>
      </c>
      <c r="N11" s="311">
        <f t="shared" si="6"/>
        <v>0</v>
      </c>
      <c r="O11" s="311">
        <f t="shared" si="6"/>
        <v>0</v>
      </c>
      <c r="P11" s="628">
        <f t="shared" si="6"/>
        <v>0</v>
      </c>
      <c r="Q11" s="636">
        <f t="shared" si="6"/>
        <v>0</v>
      </c>
      <c r="R11" s="311">
        <f t="shared" si="6"/>
        <v>0</v>
      </c>
      <c r="S11" s="311">
        <f t="shared" si="6"/>
        <v>0</v>
      </c>
      <c r="T11" s="628">
        <f t="shared" si="6"/>
        <v>0</v>
      </c>
      <c r="U11" s="636">
        <f t="shared" si="6"/>
        <v>0</v>
      </c>
      <c r="V11" s="311">
        <f t="shared" si="6"/>
        <v>0</v>
      </c>
      <c r="W11" s="311">
        <f t="shared" si="6"/>
        <v>0</v>
      </c>
      <c r="X11" s="30">
        <f t="shared" si="6"/>
        <v>0</v>
      </c>
      <c r="Y11" s="636">
        <f t="shared" si="6"/>
        <v>0</v>
      </c>
      <c r="Z11" s="628">
        <f t="shared" si="6"/>
        <v>0</v>
      </c>
      <c r="AA11" s="643">
        <f t="shared" si="6"/>
        <v>0</v>
      </c>
      <c r="AB11" s="628">
        <f t="shared" si="6"/>
        <v>0</v>
      </c>
      <c r="AC11" s="636">
        <f t="shared" si="6"/>
        <v>0</v>
      </c>
      <c r="AD11" s="452">
        <f t="shared" si="6"/>
        <v>0</v>
      </c>
      <c r="AE11" s="643">
        <f t="shared" si="6"/>
        <v>0</v>
      </c>
      <c r="AF11" s="311">
        <f t="shared" si="6"/>
        <v>0</v>
      </c>
      <c r="AG11" s="31">
        <f t="shared" si="6"/>
        <v>0</v>
      </c>
      <c r="AH11" s="32">
        <f t="shared" si="6"/>
        <v>0</v>
      </c>
      <c r="AI11" s="31">
        <f t="shared" si="6"/>
        <v>0</v>
      </c>
      <c r="AJ11" s="33">
        <f t="shared" si="6"/>
        <v>0</v>
      </c>
      <c r="AK11" s="310">
        <f t="shared" si="6"/>
        <v>0</v>
      </c>
      <c r="AL11" s="311">
        <f t="shared" si="6"/>
        <v>0</v>
      </c>
      <c r="AM11" s="311">
        <f t="shared" si="6"/>
        <v>0</v>
      </c>
      <c r="AN11" s="311">
        <f t="shared" si="6"/>
        <v>0</v>
      </c>
      <c r="AO11" s="623">
        <f t="shared" si="6"/>
        <v>0</v>
      </c>
      <c r="AP11" s="451">
        <f t="shared" si="6"/>
        <v>0</v>
      </c>
      <c r="AQ11" s="311">
        <f t="shared" si="6"/>
        <v>0</v>
      </c>
      <c r="AR11" s="311">
        <f t="shared" si="6"/>
        <v>0</v>
      </c>
      <c r="AS11" s="623">
        <f t="shared" si="6"/>
        <v>0</v>
      </c>
      <c r="AT11" s="667">
        <f t="shared" si="6"/>
        <v>0</v>
      </c>
      <c r="AU11" s="311">
        <f t="shared" si="6"/>
        <v>0</v>
      </c>
      <c r="AV11" s="311">
        <f t="shared" si="6"/>
        <v>0</v>
      </c>
      <c r="AW11" s="623">
        <f t="shared" si="6"/>
        <v>0</v>
      </c>
      <c r="AX11" s="667">
        <f t="shared" si="6"/>
        <v>0</v>
      </c>
      <c r="AY11" s="623">
        <f t="shared" si="6"/>
        <v>0</v>
      </c>
      <c r="AZ11" s="667">
        <f t="shared" si="6"/>
        <v>0</v>
      </c>
      <c r="BA11" s="623">
        <f t="shared" si="6"/>
        <v>0</v>
      </c>
      <c r="BB11" s="667">
        <f t="shared" si="6"/>
        <v>0</v>
      </c>
      <c r="BC11" s="623">
        <f t="shared" si="6"/>
        <v>0</v>
      </c>
      <c r="BD11" s="667">
        <f t="shared" si="6"/>
        <v>0</v>
      </c>
      <c r="BE11" s="311">
        <f t="shared" si="6"/>
        <v>0</v>
      </c>
      <c r="BF11" s="312">
        <f t="shared" si="6"/>
        <v>0</v>
      </c>
      <c r="BG11" s="34">
        <f t="shared" si="6"/>
        <v>0</v>
      </c>
      <c r="BH11" s="35">
        <f t="shared" si="6"/>
        <v>0</v>
      </c>
      <c r="BI11" s="313">
        <f t="shared" si="6"/>
        <v>0</v>
      </c>
      <c r="BJ11" s="310">
        <f t="shared" si="6"/>
        <v>0</v>
      </c>
      <c r="BK11" s="311">
        <f t="shared" si="6"/>
        <v>0</v>
      </c>
      <c r="BL11" s="311">
        <f t="shared" si="6"/>
        <v>0</v>
      </c>
      <c r="BM11" s="311">
        <f t="shared" si="6"/>
        <v>0</v>
      </c>
      <c r="BN11" s="636">
        <f t="shared" si="6"/>
        <v>0</v>
      </c>
      <c r="BO11" s="314">
        <f t="shared" si="6"/>
        <v>0</v>
      </c>
      <c r="BP11" s="311">
        <f t="shared" si="6"/>
        <v>0</v>
      </c>
      <c r="BQ11" s="311">
        <f t="shared" si="6"/>
        <v>0</v>
      </c>
      <c r="BR11" s="636">
        <f t="shared" si="6"/>
        <v>0</v>
      </c>
      <c r="BS11" s="314">
        <f t="shared" si="6"/>
        <v>0</v>
      </c>
      <c r="BT11" s="311">
        <f t="shared" si="6"/>
        <v>0</v>
      </c>
      <c r="BU11" s="311">
        <f t="shared" si="6"/>
        <v>0</v>
      </c>
      <c r="BV11" s="636">
        <f t="shared" si="6"/>
        <v>0</v>
      </c>
      <c r="BW11" s="314">
        <f t="shared" si="6"/>
        <v>0</v>
      </c>
      <c r="BX11" s="636">
        <f t="shared" si="6"/>
        <v>0</v>
      </c>
      <c r="BY11" s="314">
        <f t="shared" si="6"/>
        <v>0</v>
      </c>
      <c r="BZ11" s="636">
        <f t="shared" si="6"/>
        <v>0</v>
      </c>
      <c r="CA11" s="314">
        <f t="shared" si="6"/>
        <v>0</v>
      </c>
      <c r="CB11" s="636">
        <f t="shared" si="6"/>
        <v>0</v>
      </c>
      <c r="CC11" s="314">
        <f t="shared" si="6"/>
        <v>0</v>
      </c>
      <c r="CD11" s="570">
        <f t="shared" si="6"/>
        <v>0</v>
      </c>
      <c r="CE11" s="572">
        <f t="shared" si="6"/>
        <v>0</v>
      </c>
      <c r="CF11" s="314">
        <f t="shared" si="6"/>
        <v>0</v>
      </c>
      <c r="CG11" s="315">
        <f t="shared" si="6"/>
        <v>0</v>
      </c>
      <c r="CH11" s="316">
        <f t="shared" si="6"/>
        <v>0</v>
      </c>
      <c r="CI11" s="691">
        <f t="shared" si="6"/>
        <v>0</v>
      </c>
      <c r="CJ11" s="683">
        <f t="shared" si="6"/>
        <v>0</v>
      </c>
      <c r="CK11" s="698">
        <f t="shared" si="6"/>
        <v>0</v>
      </c>
      <c r="CL11" s="683">
        <f t="shared" si="6"/>
        <v>0</v>
      </c>
      <c r="CM11" s="698">
        <f t="shared" si="6"/>
        <v>0</v>
      </c>
      <c r="CN11" s="683">
        <f t="shared" si="6"/>
        <v>0</v>
      </c>
      <c r="CO11" s="698">
        <f t="shared" si="6"/>
        <v>0</v>
      </c>
      <c r="CP11" s="683">
        <f t="shared" si="6"/>
        <v>0</v>
      </c>
      <c r="CQ11" s="698">
        <f t="shared" si="6"/>
        <v>0</v>
      </c>
      <c r="CR11" s="698">
        <f t="shared" si="6"/>
        <v>0</v>
      </c>
      <c r="CS11" s="570">
        <f t="shared" si="6"/>
        <v>0</v>
      </c>
      <c r="CT11" s="575">
        <f t="shared" si="6"/>
        <v>0</v>
      </c>
      <c r="CU11" s="36">
        <f t="shared" si="6"/>
        <v>0</v>
      </c>
      <c r="CV11" s="37">
        <f t="shared" si="6"/>
        <v>0</v>
      </c>
      <c r="CW11" s="38">
        <f t="shared" si="6"/>
        <v>0</v>
      </c>
      <c r="CX11" s="39">
        <f t="shared" si="6"/>
        <v>0</v>
      </c>
      <c r="CY11" s="453">
        <f t="shared" si="6"/>
        <v>0</v>
      </c>
      <c r="CZ11" s="40">
        <f t="shared" si="6"/>
        <v>0</v>
      </c>
      <c r="DA11" s="453">
        <f t="shared" si="6"/>
        <v>0</v>
      </c>
      <c r="DB11" s="40">
        <f t="shared" si="6"/>
        <v>0</v>
      </c>
      <c r="DC11" s="453">
        <f t="shared" si="6"/>
        <v>0</v>
      </c>
      <c r="DD11" s="40">
        <f t="shared" si="6"/>
        <v>3</v>
      </c>
      <c r="DE11" s="453">
        <f t="shared" si="6"/>
        <v>2</v>
      </c>
      <c r="DF11" s="40">
        <f t="shared" si="6"/>
        <v>0</v>
      </c>
      <c r="DG11" s="40">
        <f t="shared" si="6"/>
        <v>0</v>
      </c>
      <c r="DH11" s="452">
        <f t="shared" si="6"/>
        <v>0</v>
      </c>
      <c r="DI11" s="41">
        <f t="shared" si="6"/>
        <v>5</v>
      </c>
      <c r="DJ11" s="39">
        <f t="shared" si="6"/>
        <v>0</v>
      </c>
      <c r="DK11" s="40">
        <f t="shared" si="6"/>
        <v>0</v>
      </c>
      <c r="DL11" s="40">
        <f t="shared" si="6"/>
        <v>1</v>
      </c>
      <c r="DM11" s="42">
        <f t="shared" si="6"/>
        <v>5</v>
      </c>
      <c r="DN11" s="43">
        <f t="shared" si="6"/>
        <v>0</v>
      </c>
      <c r="DO11" s="43">
        <f t="shared" si="6"/>
        <v>0</v>
      </c>
      <c r="DP11" s="44">
        <f t="shared" si="6"/>
        <v>1</v>
      </c>
      <c r="DQ11" s="45">
        <f t="shared" si="6"/>
        <v>180</v>
      </c>
      <c r="DR11" s="46">
        <f t="shared" ref="DR11:DT11" si="7">DR7+DR8+DR9+DR10</f>
        <v>0</v>
      </c>
      <c r="DS11" s="46">
        <f t="shared" si="7"/>
        <v>0</v>
      </c>
      <c r="DT11" s="47">
        <f t="shared" si="7"/>
        <v>2</v>
      </c>
    </row>
    <row r="12" spans="1:124" s="4" customFormat="1" x14ac:dyDescent="0.3">
      <c r="A12" s="561" t="s">
        <v>6</v>
      </c>
      <c r="B12" s="479">
        <v>53</v>
      </c>
      <c r="C12" s="116">
        <v>1</v>
      </c>
      <c r="D12" s="480"/>
      <c r="E12" s="481">
        <f>B12+C12-D12</f>
        <v>54</v>
      </c>
      <c r="F12" s="16">
        <f>H12+AG12+BF12+CE12+CT12+DI12</f>
        <v>54</v>
      </c>
      <c r="G12" s="17">
        <v>54</v>
      </c>
      <c r="H12" s="482">
        <v>54</v>
      </c>
      <c r="I12" s="483"/>
      <c r="J12" s="483"/>
      <c r="K12" s="484"/>
      <c r="L12" s="122"/>
      <c r="M12" s="124"/>
      <c r="N12" s="124"/>
      <c r="O12" s="124"/>
      <c r="P12" s="485"/>
      <c r="Q12" s="633"/>
      <c r="R12" s="124"/>
      <c r="S12" s="124"/>
      <c r="T12" s="485"/>
      <c r="U12" s="633"/>
      <c r="V12" s="124"/>
      <c r="W12" s="124"/>
      <c r="X12" s="485"/>
      <c r="Y12" s="633"/>
      <c r="Z12" s="485"/>
      <c r="AA12" s="640"/>
      <c r="AB12" s="485"/>
      <c r="AC12" s="633"/>
      <c r="AD12" s="117"/>
      <c r="AE12" s="640"/>
      <c r="AF12" s="124"/>
      <c r="AG12" s="18">
        <f t="shared" si="3"/>
        <v>0</v>
      </c>
      <c r="AH12" s="488"/>
      <c r="AI12" s="489"/>
      <c r="AJ12" s="490"/>
      <c r="AK12" s="122"/>
      <c r="AL12" s="124"/>
      <c r="AM12" s="117"/>
      <c r="AN12" s="117"/>
      <c r="AO12" s="658"/>
      <c r="AP12" s="491"/>
      <c r="AQ12" s="117"/>
      <c r="AR12" s="117"/>
      <c r="AS12" s="658"/>
      <c r="AT12" s="493"/>
      <c r="AU12" s="117"/>
      <c r="AV12" s="117"/>
      <c r="AW12" s="658"/>
      <c r="AX12" s="493"/>
      <c r="AY12" s="658"/>
      <c r="AZ12" s="493"/>
      <c r="BA12" s="658"/>
      <c r="BB12" s="493"/>
      <c r="BC12" s="658"/>
      <c r="BD12" s="493"/>
      <c r="BE12" s="117"/>
      <c r="BF12" s="19">
        <f>SUM(AK12:BE12)</f>
        <v>0</v>
      </c>
      <c r="BG12" s="492"/>
      <c r="BH12" s="493"/>
      <c r="BI12" s="494"/>
      <c r="BJ12" s="122"/>
      <c r="BK12" s="124"/>
      <c r="BL12" s="117"/>
      <c r="BM12" s="117"/>
      <c r="BN12" s="640"/>
      <c r="BO12" s="496"/>
      <c r="BP12" s="117"/>
      <c r="BQ12" s="117"/>
      <c r="BR12" s="640"/>
      <c r="BS12" s="496"/>
      <c r="BT12" s="117"/>
      <c r="BU12" s="117"/>
      <c r="BV12" s="640"/>
      <c r="BW12" s="496"/>
      <c r="BX12" s="640"/>
      <c r="BY12" s="496"/>
      <c r="BZ12" s="640"/>
      <c r="CA12" s="496"/>
      <c r="CB12" s="640"/>
      <c r="CC12" s="496"/>
      <c r="CD12" s="118"/>
      <c r="CE12" s="308">
        <f>SUM(BJ12:CD12)</f>
        <v>0</v>
      </c>
      <c r="CF12" s="495"/>
      <c r="CG12" s="496"/>
      <c r="CH12" s="497"/>
      <c r="CI12" s="688"/>
      <c r="CJ12" s="498"/>
      <c r="CK12" s="695"/>
      <c r="CL12" s="498"/>
      <c r="CM12" s="695"/>
      <c r="CN12" s="498"/>
      <c r="CO12" s="695"/>
      <c r="CP12" s="498"/>
      <c r="CQ12" s="695"/>
      <c r="CR12" s="695"/>
      <c r="CS12" s="118"/>
      <c r="CT12" s="20">
        <f t="shared" si="4"/>
        <v>0</v>
      </c>
      <c r="CU12" s="499"/>
      <c r="CV12" s="500"/>
      <c r="CW12" s="501"/>
      <c r="CX12" s="503"/>
      <c r="CY12" s="502"/>
      <c r="CZ12" s="504"/>
      <c r="DA12" s="502"/>
      <c r="DB12" s="504"/>
      <c r="DC12" s="502"/>
      <c r="DD12" s="504"/>
      <c r="DE12" s="502"/>
      <c r="DF12" s="504"/>
      <c r="DG12" s="504"/>
      <c r="DH12" s="117"/>
      <c r="DI12" s="21">
        <f t="shared" si="5"/>
        <v>0</v>
      </c>
      <c r="DJ12" s="503"/>
      <c r="DK12" s="504"/>
      <c r="DL12" s="505"/>
      <c r="DM12" s="22">
        <f t="shared" ref="DM12:DP16" si="8">AG12+BF12+CE12+CT12+DI12</f>
        <v>0</v>
      </c>
      <c r="DN12" s="506">
        <f t="shared" si="8"/>
        <v>0</v>
      </c>
      <c r="DO12" s="507">
        <f t="shared" si="8"/>
        <v>0</v>
      </c>
      <c r="DP12" s="508">
        <f t="shared" si="8"/>
        <v>0</v>
      </c>
      <c r="DQ12" s="23">
        <f>G12+BF12+CE12+CT12+DI12</f>
        <v>54</v>
      </c>
      <c r="DR12" s="509">
        <f t="shared" ref="DR12:DT16" si="9">I12+AH12+BG12+CF12+CU12+DJ12</f>
        <v>0</v>
      </c>
      <c r="DS12" s="510">
        <f t="shared" si="9"/>
        <v>0</v>
      </c>
      <c r="DT12" s="511">
        <f t="shared" si="9"/>
        <v>0</v>
      </c>
    </row>
    <row r="13" spans="1:124" s="4" customFormat="1" x14ac:dyDescent="0.3">
      <c r="A13" s="512" t="s">
        <v>7</v>
      </c>
      <c r="B13" s="513">
        <v>48</v>
      </c>
      <c r="C13" s="126">
        <v>5</v>
      </c>
      <c r="D13" s="514">
        <v>1</v>
      </c>
      <c r="E13" s="481">
        <f t="shared" ref="E13:E19" si="10">B13+C13-D13</f>
        <v>52</v>
      </c>
      <c r="F13" s="16">
        <f>H13+AG13+BF13+CE13+CT13+DI13</f>
        <v>52</v>
      </c>
      <c r="G13" s="17">
        <v>52</v>
      </c>
      <c r="H13" s="515">
        <v>52</v>
      </c>
      <c r="I13" s="516"/>
      <c r="J13" s="516"/>
      <c r="K13" s="517"/>
      <c r="L13" s="133"/>
      <c r="M13" s="130"/>
      <c r="N13" s="130"/>
      <c r="O13" s="130"/>
      <c r="P13" s="518"/>
      <c r="Q13" s="634"/>
      <c r="R13" s="130"/>
      <c r="S13" s="130"/>
      <c r="T13" s="518"/>
      <c r="U13" s="634"/>
      <c r="V13" s="130"/>
      <c r="W13" s="130"/>
      <c r="X13" s="518"/>
      <c r="Y13" s="634"/>
      <c r="Z13" s="518"/>
      <c r="AA13" s="641"/>
      <c r="AB13" s="518"/>
      <c r="AC13" s="634"/>
      <c r="AD13" s="127"/>
      <c r="AE13" s="641"/>
      <c r="AF13" s="130"/>
      <c r="AG13" s="18">
        <f t="shared" si="3"/>
        <v>0</v>
      </c>
      <c r="AH13" s="488"/>
      <c r="AI13" s="489"/>
      <c r="AJ13" s="490"/>
      <c r="AK13" s="133"/>
      <c r="AL13" s="130"/>
      <c r="AM13" s="127"/>
      <c r="AN13" s="127"/>
      <c r="AO13" s="659"/>
      <c r="AP13" s="519"/>
      <c r="AQ13" s="127"/>
      <c r="AR13" s="127"/>
      <c r="AS13" s="659"/>
      <c r="AT13" s="521"/>
      <c r="AU13" s="127"/>
      <c r="AV13" s="127"/>
      <c r="AW13" s="659"/>
      <c r="AX13" s="521"/>
      <c r="AY13" s="659"/>
      <c r="AZ13" s="521"/>
      <c r="BA13" s="659"/>
      <c r="BB13" s="521"/>
      <c r="BC13" s="659"/>
      <c r="BD13" s="521"/>
      <c r="BE13" s="127"/>
      <c r="BF13" s="19">
        <f>SUM(AK13:BE13)</f>
        <v>0</v>
      </c>
      <c r="BG13" s="520"/>
      <c r="BH13" s="521"/>
      <c r="BI13" s="522"/>
      <c r="BJ13" s="133"/>
      <c r="BK13" s="130"/>
      <c r="BL13" s="127"/>
      <c r="BM13" s="127"/>
      <c r="BN13" s="641"/>
      <c r="BO13" s="525"/>
      <c r="BP13" s="127"/>
      <c r="BQ13" s="127"/>
      <c r="BR13" s="641"/>
      <c r="BS13" s="525"/>
      <c r="BT13" s="127"/>
      <c r="BU13" s="127"/>
      <c r="BV13" s="641"/>
      <c r="BW13" s="525"/>
      <c r="BX13" s="641"/>
      <c r="BY13" s="525"/>
      <c r="BZ13" s="641"/>
      <c r="CA13" s="525"/>
      <c r="CB13" s="641"/>
      <c r="CC13" s="525"/>
      <c r="CD13" s="128"/>
      <c r="CE13" s="308">
        <f>SUM(BJ13:CD13)</f>
        <v>0</v>
      </c>
      <c r="CF13" s="524"/>
      <c r="CG13" s="525"/>
      <c r="CH13" s="526"/>
      <c r="CI13" s="689"/>
      <c r="CJ13" s="527"/>
      <c r="CK13" s="696"/>
      <c r="CL13" s="527"/>
      <c r="CM13" s="696"/>
      <c r="CN13" s="527"/>
      <c r="CO13" s="696"/>
      <c r="CP13" s="527"/>
      <c r="CQ13" s="696"/>
      <c r="CR13" s="696"/>
      <c r="CS13" s="128"/>
      <c r="CT13" s="20">
        <f t="shared" si="4"/>
        <v>0</v>
      </c>
      <c r="CU13" s="528"/>
      <c r="CV13" s="529"/>
      <c r="CW13" s="530"/>
      <c r="CX13" s="532"/>
      <c r="CY13" s="531"/>
      <c r="CZ13" s="533"/>
      <c r="DA13" s="531"/>
      <c r="DB13" s="533"/>
      <c r="DC13" s="531"/>
      <c r="DD13" s="533"/>
      <c r="DE13" s="531"/>
      <c r="DF13" s="533"/>
      <c r="DG13" s="533"/>
      <c r="DH13" s="127"/>
      <c r="DI13" s="21">
        <f t="shared" si="5"/>
        <v>0</v>
      </c>
      <c r="DJ13" s="532"/>
      <c r="DK13" s="533"/>
      <c r="DL13" s="534"/>
      <c r="DM13" s="22">
        <f t="shared" si="8"/>
        <v>0</v>
      </c>
      <c r="DN13" s="506">
        <f t="shared" si="8"/>
        <v>0</v>
      </c>
      <c r="DO13" s="507">
        <f t="shared" si="8"/>
        <v>0</v>
      </c>
      <c r="DP13" s="508">
        <f t="shared" si="8"/>
        <v>0</v>
      </c>
      <c r="DQ13" s="23">
        <f>G13+BF13+CE13+CT13+DI13</f>
        <v>52</v>
      </c>
      <c r="DR13" s="509">
        <f t="shared" si="9"/>
        <v>0</v>
      </c>
      <c r="DS13" s="510">
        <f t="shared" si="9"/>
        <v>0</v>
      </c>
      <c r="DT13" s="511">
        <f t="shared" si="9"/>
        <v>0</v>
      </c>
    </row>
    <row r="14" spans="1:124" s="4" customFormat="1" x14ac:dyDescent="0.3">
      <c r="A14" s="512" t="s">
        <v>8</v>
      </c>
      <c r="B14" s="513">
        <v>60</v>
      </c>
      <c r="C14" s="126">
        <v>3</v>
      </c>
      <c r="D14" s="514">
        <v>3</v>
      </c>
      <c r="E14" s="481">
        <f t="shared" si="10"/>
        <v>60</v>
      </c>
      <c r="F14" s="16">
        <f>H14+AG14+BF14+CE14+CT14+DI14</f>
        <v>60</v>
      </c>
      <c r="G14" s="17">
        <v>58</v>
      </c>
      <c r="H14" s="515">
        <v>57</v>
      </c>
      <c r="I14" s="516"/>
      <c r="J14" s="516"/>
      <c r="K14" s="517">
        <v>2</v>
      </c>
      <c r="L14" s="133"/>
      <c r="M14" s="130"/>
      <c r="N14" s="130"/>
      <c r="O14" s="130"/>
      <c r="P14" s="518"/>
      <c r="Q14" s="634"/>
      <c r="R14" s="130"/>
      <c r="S14" s="130"/>
      <c r="T14" s="518"/>
      <c r="U14" s="634"/>
      <c r="V14" s="130"/>
      <c r="W14" s="130"/>
      <c r="X14" s="518"/>
      <c r="Y14" s="634"/>
      <c r="Z14" s="518">
        <v>1</v>
      </c>
      <c r="AA14" s="641"/>
      <c r="AB14" s="518"/>
      <c r="AC14" s="634"/>
      <c r="AD14" s="127"/>
      <c r="AE14" s="641"/>
      <c r="AF14" s="130"/>
      <c r="AG14" s="454">
        <f t="shared" si="3"/>
        <v>1</v>
      </c>
      <c r="AH14" s="488"/>
      <c r="AI14" s="489"/>
      <c r="AJ14" s="490"/>
      <c r="AK14" s="133"/>
      <c r="AL14" s="130"/>
      <c r="AM14" s="127"/>
      <c r="AN14" s="127"/>
      <c r="AO14" s="659"/>
      <c r="AP14" s="519"/>
      <c r="AQ14" s="127"/>
      <c r="AR14" s="127"/>
      <c r="AS14" s="659"/>
      <c r="AT14" s="521"/>
      <c r="AU14" s="127"/>
      <c r="AV14" s="127"/>
      <c r="AW14" s="659"/>
      <c r="AX14" s="521"/>
      <c r="AY14" s="659"/>
      <c r="AZ14" s="521"/>
      <c r="BA14" s="659"/>
      <c r="BB14" s="521"/>
      <c r="BC14" s="659"/>
      <c r="BD14" s="521"/>
      <c r="BE14" s="127"/>
      <c r="BF14" s="19">
        <f>SUM(AK14:BE14)</f>
        <v>0</v>
      </c>
      <c r="BG14" s="520"/>
      <c r="BH14" s="521"/>
      <c r="BI14" s="522"/>
      <c r="BJ14" s="133"/>
      <c r="BK14" s="130"/>
      <c r="BL14" s="127"/>
      <c r="BM14" s="127"/>
      <c r="BN14" s="641"/>
      <c r="BO14" s="525"/>
      <c r="BP14" s="127"/>
      <c r="BQ14" s="127"/>
      <c r="BR14" s="641"/>
      <c r="BS14" s="525"/>
      <c r="BT14" s="127"/>
      <c r="BU14" s="127"/>
      <c r="BV14" s="641"/>
      <c r="BW14" s="525"/>
      <c r="BX14" s="641"/>
      <c r="BY14" s="525"/>
      <c r="BZ14" s="641"/>
      <c r="CA14" s="525"/>
      <c r="CB14" s="641"/>
      <c r="CC14" s="525"/>
      <c r="CD14" s="128"/>
      <c r="CE14" s="308">
        <f>SUM(BJ14:CD14)</f>
        <v>0</v>
      </c>
      <c r="CF14" s="524"/>
      <c r="CG14" s="525"/>
      <c r="CH14" s="526"/>
      <c r="CI14" s="689"/>
      <c r="CJ14" s="527"/>
      <c r="CK14" s="696"/>
      <c r="CL14" s="527"/>
      <c r="CM14" s="696"/>
      <c r="CN14" s="527"/>
      <c r="CO14" s="696"/>
      <c r="CP14" s="527"/>
      <c r="CQ14" s="696"/>
      <c r="CR14" s="696"/>
      <c r="CS14" s="128"/>
      <c r="CT14" s="20">
        <f t="shared" si="4"/>
        <v>0</v>
      </c>
      <c r="CU14" s="528"/>
      <c r="CV14" s="529"/>
      <c r="CW14" s="530"/>
      <c r="CX14" s="532"/>
      <c r="CY14" s="531"/>
      <c r="CZ14" s="533"/>
      <c r="DA14" s="531"/>
      <c r="DB14" s="533"/>
      <c r="DC14" s="531"/>
      <c r="DD14" s="533"/>
      <c r="DE14" s="531">
        <v>2</v>
      </c>
      <c r="DF14" s="533"/>
      <c r="DG14" s="533"/>
      <c r="DH14" s="127"/>
      <c r="DI14" s="21">
        <f t="shared" si="5"/>
        <v>2</v>
      </c>
      <c r="DJ14" s="532"/>
      <c r="DK14" s="533"/>
      <c r="DL14" s="534">
        <v>2</v>
      </c>
      <c r="DM14" s="22">
        <f t="shared" si="8"/>
        <v>3</v>
      </c>
      <c r="DN14" s="506">
        <f t="shared" si="8"/>
        <v>0</v>
      </c>
      <c r="DO14" s="507">
        <f t="shared" si="8"/>
        <v>0</v>
      </c>
      <c r="DP14" s="508">
        <f t="shared" si="8"/>
        <v>2</v>
      </c>
      <c r="DQ14" s="23">
        <f>G14+BF14+CE14+CT14+DI14</f>
        <v>60</v>
      </c>
      <c r="DR14" s="509">
        <f t="shared" si="9"/>
        <v>0</v>
      </c>
      <c r="DS14" s="510">
        <f t="shared" si="9"/>
        <v>0</v>
      </c>
      <c r="DT14" s="511">
        <f t="shared" si="9"/>
        <v>4</v>
      </c>
    </row>
    <row r="15" spans="1:124" s="4" customFormat="1" x14ac:dyDescent="0.3">
      <c r="A15" s="512" t="s">
        <v>9</v>
      </c>
      <c r="B15" s="513">
        <v>63</v>
      </c>
      <c r="C15" s="126">
        <v>1</v>
      </c>
      <c r="D15" s="514">
        <v>1</v>
      </c>
      <c r="E15" s="481">
        <v>63</v>
      </c>
      <c r="F15" s="16">
        <f>H15+AG15+BF15+CE15+CT15+DI15</f>
        <v>63</v>
      </c>
      <c r="G15" s="17">
        <v>63</v>
      </c>
      <c r="H15" s="515">
        <v>63</v>
      </c>
      <c r="I15" s="516"/>
      <c r="J15" s="516"/>
      <c r="K15" s="517"/>
      <c r="L15" s="133"/>
      <c r="M15" s="130"/>
      <c r="N15" s="130"/>
      <c r="O15" s="130"/>
      <c r="P15" s="518"/>
      <c r="Q15" s="634"/>
      <c r="R15" s="130"/>
      <c r="S15" s="130"/>
      <c r="T15" s="518"/>
      <c r="U15" s="634"/>
      <c r="V15" s="130"/>
      <c r="W15" s="130"/>
      <c r="X15" s="518"/>
      <c r="Y15" s="634"/>
      <c r="Z15" s="518"/>
      <c r="AA15" s="641"/>
      <c r="AB15" s="518"/>
      <c r="AC15" s="634"/>
      <c r="AD15" s="127"/>
      <c r="AE15" s="641"/>
      <c r="AF15" s="130"/>
      <c r="AG15" s="18">
        <f t="shared" si="3"/>
        <v>0</v>
      </c>
      <c r="AH15" s="488"/>
      <c r="AI15" s="489"/>
      <c r="AJ15" s="490"/>
      <c r="AK15" s="133"/>
      <c r="AL15" s="130"/>
      <c r="AM15" s="127"/>
      <c r="AN15" s="127"/>
      <c r="AO15" s="659"/>
      <c r="AP15" s="519"/>
      <c r="AQ15" s="127"/>
      <c r="AR15" s="127"/>
      <c r="AS15" s="659"/>
      <c r="AT15" s="521"/>
      <c r="AU15" s="127"/>
      <c r="AV15" s="127"/>
      <c r="AW15" s="659"/>
      <c r="AX15" s="521"/>
      <c r="AY15" s="659"/>
      <c r="AZ15" s="521"/>
      <c r="BA15" s="659"/>
      <c r="BB15" s="521"/>
      <c r="BC15" s="659"/>
      <c r="BD15" s="521"/>
      <c r="BE15" s="127"/>
      <c r="BF15" s="19">
        <f>SUM(AK15:BE15)</f>
        <v>0</v>
      </c>
      <c r="BG15" s="520"/>
      <c r="BH15" s="521"/>
      <c r="BI15" s="522"/>
      <c r="BJ15" s="133"/>
      <c r="BK15" s="130"/>
      <c r="BL15" s="127"/>
      <c r="BM15" s="127"/>
      <c r="BN15" s="641"/>
      <c r="BO15" s="525"/>
      <c r="BP15" s="127"/>
      <c r="BQ15" s="127"/>
      <c r="BR15" s="641"/>
      <c r="BS15" s="525"/>
      <c r="BT15" s="127"/>
      <c r="BU15" s="127"/>
      <c r="BV15" s="641"/>
      <c r="BW15" s="525"/>
      <c r="BX15" s="641"/>
      <c r="BY15" s="525"/>
      <c r="BZ15" s="641"/>
      <c r="CA15" s="525"/>
      <c r="CB15" s="641"/>
      <c r="CC15" s="525"/>
      <c r="CD15" s="128"/>
      <c r="CE15" s="308">
        <f>SUM(BJ15:CD15)</f>
        <v>0</v>
      </c>
      <c r="CF15" s="524"/>
      <c r="CG15" s="525"/>
      <c r="CH15" s="526"/>
      <c r="CI15" s="689"/>
      <c r="CJ15" s="527"/>
      <c r="CK15" s="696"/>
      <c r="CL15" s="527"/>
      <c r="CM15" s="696"/>
      <c r="CN15" s="527"/>
      <c r="CO15" s="696"/>
      <c r="CP15" s="527"/>
      <c r="CQ15" s="696"/>
      <c r="CR15" s="696"/>
      <c r="CS15" s="128"/>
      <c r="CT15" s="20">
        <f t="shared" si="4"/>
        <v>0</v>
      </c>
      <c r="CU15" s="528"/>
      <c r="CV15" s="529"/>
      <c r="CW15" s="530"/>
      <c r="CX15" s="532"/>
      <c r="CY15" s="531"/>
      <c r="CZ15" s="533"/>
      <c r="DA15" s="531"/>
      <c r="DB15" s="533"/>
      <c r="DC15" s="531"/>
      <c r="DD15" s="533"/>
      <c r="DE15" s="531"/>
      <c r="DF15" s="533"/>
      <c r="DG15" s="533"/>
      <c r="DH15" s="127"/>
      <c r="DI15" s="21">
        <f t="shared" si="5"/>
        <v>0</v>
      </c>
      <c r="DJ15" s="532"/>
      <c r="DK15" s="533"/>
      <c r="DL15" s="534"/>
      <c r="DM15" s="22">
        <f t="shared" si="8"/>
        <v>0</v>
      </c>
      <c r="DN15" s="506">
        <f t="shared" si="8"/>
        <v>0</v>
      </c>
      <c r="DO15" s="507">
        <f t="shared" si="8"/>
        <v>0</v>
      </c>
      <c r="DP15" s="508">
        <f t="shared" si="8"/>
        <v>0</v>
      </c>
      <c r="DQ15" s="23">
        <f>G15+BF15+CE15+CT15+DI15</f>
        <v>63</v>
      </c>
      <c r="DR15" s="509">
        <f t="shared" si="9"/>
        <v>0</v>
      </c>
      <c r="DS15" s="510">
        <f t="shared" si="9"/>
        <v>0</v>
      </c>
      <c r="DT15" s="511">
        <f t="shared" si="9"/>
        <v>0</v>
      </c>
    </row>
    <row r="16" spans="1:124" s="4" customFormat="1" ht="21" thickBot="1" x14ac:dyDescent="0.35">
      <c r="A16" s="535" t="s">
        <v>10</v>
      </c>
      <c r="B16" s="536">
        <v>47</v>
      </c>
      <c r="C16" s="138"/>
      <c r="D16" s="537"/>
      <c r="E16" s="481">
        <f t="shared" si="10"/>
        <v>47</v>
      </c>
      <c r="F16" s="16">
        <f>H16+AG16+BF16+CE16+CT16+DI16</f>
        <v>47</v>
      </c>
      <c r="G16" s="17">
        <v>47</v>
      </c>
      <c r="H16" s="538">
        <v>47</v>
      </c>
      <c r="I16" s="539"/>
      <c r="J16" s="539"/>
      <c r="K16" s="540"/>
      <c r="L16" s="145"/>
      <c r="M16" s="142"/>
      <c r="N16" s="142"/>
      <c r="O16" s="142"/>
      <c r="P16" s="541"/>
      <c r="Q16" s="635"/>
      <c r="R16" s="142"/>
      <c r="S16" s="142"/>
      <c r="T16" s="541"/>
      <c r="U16" s="635"/>
      <c r="V16" s="142"/>
      <c r="W16" s="142"/>
      <c r="X16" s="541"/>
      <c r="Y16" s="635"/>
      <c r="Z16" s="541"/>
      <c r="AA16" s="642"/>
      <c r="AB16" s="541"/>
      <c r="AC16" s="635"/>
      <c r="AD16" s="139"/>
      <c r="AE16" s="642"/>
      <c r="AF16" s="142"/>
      <c r="AG16" s="18">
        <f t="shared" si="3"/>
        <v>0</v>
      </c>
      <c r="AH16" s="543"/>
      <c r="AI16" s="544"/>
      <c r="AJ16" s="545"/>
      <c r="AK16" s="145"/>
      <c r="AL16" s="142"/>
      <c r="AM16" s="139"/>
      <c r="AN16" s="139"/>
      <c r="AO16" s="660"/>
      <c r="AP16" s="546"/>
      <c r="AQ16" s="139"/>
      <c r="AR16" s="139"/>
      <c r="AS16" s="660"/>
      <c r="AT16" s="548"/>
      <c r="AU16" s="139"/>
      <c r="AV16" s="139"/>
      <c r="AW16" s="660"/>
      <c r="AX16" s="548"/>
      <c r="AY16" s="660"/>
      <c r="AZ16" s="548"/>
      <c r="BA16" s="660"/>
      <c r="BB16" s="548"/>
      <c r="BC16" s="660"/>
      <c r="BD16" s="548"/>
      <c r="BE16" s="139"/>
      <c r="BF16" s="19">
        <f>SUM(AK16:BE16)</f>
        <v>0</v>
      </c>
      <c r="BG16" s="547"/>
      <c r="BH16" s="548"/>
      <c r="BI16" s="549"/>
      <c r="BJ16" s="145"/>
      <c r="BK16" s="142"/>
      <c r="BL16" s="139"/>
      <c r="BM16" s="139"/>
      <c r="BN16" s="642"/>
      <c r="BO16" s="551"/>
      <c r="BP16" s="139"/>
      <c r="BQ16" s="139"/>
      <c r="BR16" s="642"/>
      <c r="BS16" s="551"/>
      <c r="BT16" s="139"/>
      <c r="BU16" s="139"/>
      <c r="BV16" s="642"/>
      <c r="BW16" s="551"/>
      <c r="BX16" s="642"/>
      <c r="BY16" s="551"/>
      <c r="BZ16" s="642"/>
      <c r="CA16" s="551"/>
      <c r="CB16" s="642"/>
      <c r="CC16" s="551"/>
      <c r="CD16" s="140"/>
      <c r="CE16" s="308">
        <f>SUM(BJ16:CD16)</f>
        <v>0</v>
      </c>
      <c r="CF16" s="550"/>
      <c r="CG16" s="551"/>
      <c r="CH16" s="552"/>
      <c r="CI16" s="690"/>
      <c r="CJ16" s="553"/>
      <c r="CK16" s="697"/>
      <c r="CL16" s="553"/>
      <c r="CM16" s="697"/>
      <c r="CN16" s="553"/>
      <c r="CO16" s="697"/>
      <c r="CP16" s="553"/>
      <c r="CQ16" s="697"/>
      <c r="CR16" s="697"/>
      <c r="CS16" s="140"/>
      <c r="CT16" s="20">
        <f t="shared" si="4"/>
        <v>0</v>
      </c>
      <c r="CU16" s="554"/>
      <c r="CV16" s="555"/>
      <c r="CW16" s="556"/>
      <c r="CX16" s="558"/>
      <c r="CY16" s="557"/>
      <c r="CZ16" s="559"/>
      <c r="DA16" s="557"/>
      <c r="DB16" s="559"/>
      <c r="DC16" s="557"/>
      <c r="DD16" s="559"/>
      <c r="DE16" s="557"/>
      <c r="DF16" s="559"/>
      <c r="DG16" s="559"/>
      <c r="DH16" s="139"/>
      <c r="DI16" s="21">
        <f t="shared" si="5"/>
        <v>0</v>
      </c>
      <c r="DJ16" s="558"/>
      <c r="DK16" s="559"/>
      <c r="DL16" s="560"/>
      <c r="DM16" s="22">
        <f t="shared" si="8"/>
        <v>0</v>
      </c>
      <c r="DN16" s="506">
        <f t="shared" si="8"/>
        <v>0</v>
      </c>
      <c r="DO16" s="507">
        <f t="shared" si="8"/>
        <v>0</v>
      </c>
      <c r="DP16" s="508">
        <f t="shared" si="8"/>
        <v>0</v>
      </c>
      <c r="DQ16" s="23">
        <f>G16+BF16+CE16+CT16+DI16</f>
        <v>47</v>
      </c>
      <c r="DR16" s="509">
        <f t="shared" si="9"/>
        <v>0</v>
      </c>
      <c r="DS16" s="510">
        <f t="shared" si="9"/>
        <v>0</v>
      </c>
      <c r="DT16" s="511">
        <f t="shared" si="9"/>
        <v>0</v>
      </c>
    </row>
    <row r="17" spans="1:124" s="7" customFormat="1" ht="42.75" customHeight="1" thickBot="1" x14ac:dyDescent="0.35">
      <c r="A17" s="450" t="s">
        <v>11</v>
      </c>
      <c r="B17" s="24">
        <f>B16+B15+B14+B13+B12</f>
        <v>271</v>
      </c>
      <c r="C17" s="24">
        <f t="shared" ref="C17:D17" si="11">C16+C15+C14+C13+C12</f>
        <v>10</v>
      </c>
      <c r="D17" s="25">
        <f t="shared" si="11"/>
        <v>5</v>
      </c>
      <c r="E17" s="49">
        <f t="shared" ref="E17:BP17" si="12">E12+E13+E14+E15+E16</f>
        <v>276</v>
      </c>
      <c r="F17" s="50">
        <f t="shared" si="12"/>
        <v>276</v>
      </c>
      <c r="G17" s="51">
        <f t="shared" si="12"/>
        <v>274</v>
      </c>
      <c r="H17" s="52">
        <f t="shared" si="12"/>
        <v>273</v>
      </c>
      <c r="I17" s="53">
        <f t="shared" si="12"/>
        <v>0</v>
      </c>
      <c r="J17" s="53">
        <f t="shared" si="12"/>
        <v>0</v>
      </c>
      <c r="K17" s="317">
        <f t="shared" si="12"/>
        <v>2</v>
      </c>
      <c r="L17" s="318">
        <f t="shared" si="12"/>
        <v>0</v>
      </c>
      <c r="M17" s="319">
        <f t="shared" si="12"/>
        <v>0</v>
      </c>
      <c r="N17" s="319">
        <f t="shared" si="12"/>
        <v>0</v>
      </c>
      <c r="O17" s="319">
        <f t="shared" si="12"/>
        <v>0</v>
      </c>
      <c r="P17" s="629">
        <f t="shared" si="12"/>
        <v>0</v>
      </c>
      <c r="Q17" s="637">
        <f t="shared" si="12"/>
        <v>0</v>
      </c>
      <c r="R17" s="319">
        <f t="shared" si="12"/>
        <v>0</v>
      </c>
      <c r="S17" s="319">
        <f t="shared" si="12"/>
        <v>0</v>
      </c>
      <c r="T17" s="629">
        <f t="shared" si="12"/>
        <v>0</v>
      </c>
      <c r="U17" s="637">
        <f t="shared" si="12"/>
        <v>0</v>
      </c>
      <c r="V17" s="319">
        <f t="shared" si="12"/>
        <v>0</v>
      </c>
      <c r="W17" s="319">
        <f t="shared" si="12"/>
        <v>0</v>
      </c>
      <c r="X17" s="54">
        <f t="shared" si="12"/>
        <v>0</v>
      </c>
      <c r="Y17" s="637">
        <f t="shared" si="12"/>
        <v>0</v>
      </c>
      <c r="Z17" s="629">
        <f t="shared" si="12"/>
        <v>1</v>
      </c>
      <c r="AA17" s="644">
        <f t="shared" si="12"/>
        <v>0</v>
      </c>
      <c r="AB17" s="629">
        <f t="shared" si="12"/>
        <v>0</v>
      </c>
      <c r="AC17" s="637">
        <f t="shared" si="12"/>
        <v>0</v>
      </c>
      <c r="AD17" s="457">
        <f t="shared" si="12"/>
        <v>0</v>
      </c>
      <c r="AE17" s="644">
        <f t="shared" si="12"/>
        <v>0</v>
      </c>
      <c r="AF17" s="319">
        <f t="shared" si="12"/>
        <v>0</v>
      </c>
      <c r="AG17" s="55">
        <f t="shared" si="12"/>
        <v>1</v>
      </c>
      <c r="AH17" s="56">
        <f t="shared" si="12"/>
        <v>0</v>
      </c>
      <c r="AI17" s="54">
        <f t="shared" si="12"/>
        <v>0</v>
      </c>
      <c r="AJ17" s="455">
        <f t="shared" si="12"/>
        <v>0</v>
      </c>
      <c r="AK17" s="318">
        <f t="shared" si="12"/>
        <v>0</v>
      </c>
      <c r="AL17" s="319">
        <f t="shared" si="12"/>
        <v>0</v>
      </c>
      <c r="AM17" s="319">
        <f t="shared" si="12"/>
        <v>0</v>
      </c>
      <c r="AN17" s="319">
        <f t="shared" si="12"/>
        <v>0</v>
      </c>
      <c r="AO17" s="624">
        <f t="shared" si="12"/>
        <v>0</v>
      </c>
      <c r="AP17" s="456">
        <f t="shared" si="12"/>
        <v>0</v>
      </c>
      <c r="AQ17" s="319">
        <f t="shared" si="12"/>
        <v>0</v>
      </c>
      <c r="AR17" s="319">
        <f t="shared" si="12"/>
        <v>0</v>
      </c>
      <c r="AS17" s="624">
        <f t="shared" si="12"/>
        <v>0</v>
      </c>
      <c r="AT17" s="668">
        <f t="shared" si="12"/>
        <v>0</v>
      </c>
      <c r="AU17" s="319">
        <f t="shared" si="12"/>
        <v>0</v>
      </c>
      <c r="AV17" s="319">
        <f t="shared" si="12"/>
        <v>0</v>
      </c>
      <c r="AW17" s="624">
        <f t="shared" si="12"/>
        <v>0</v>
      </c>
      <c r="AX17" s="668">
        <f t="shared" si="12"/>
        <v>0</v>
      </c>
      <c r="AY17" s="624">
        <f t="shared" si="12"/>
        <v>0</v>
      </c>
      <c r="AZ17" s="668">
        <f t="shared" si="12"/>
        <v>0</v>
      </c>
      <c r="BA17" s="624">
        <f t="shared" si="12"/>
        <v>0</v>
      </c>
      <c r="BB17" s="668">
        <f t="shared" si="12"/>
        <v>0</v>
      </c>
      <c r="BC17" s="624">
        <f t="shared" si="12"/>
        <v>0</v>
      </c>
      <c r="BD17" s="668">
        <f t="shared" si="12"/>
        <v>0</v>
      </c>
      <c r="BE17" s="319">
        <f t="shared" si="12"/>
        <v>0</v>
      </c>
      <c r="BF17" s="320">
        <f t="shared" si="12"/>
        <v>0</v>
      </c>
      <c r="BG17" s="57">
        <f t="shared" si="12"/>
        <v>0</v>
      </c>
      <c r="BH17" s="58">
        <f t="shared" si="12"/>
        <v>0</v>
      </c>
      <c r="BI17" s="321">
        <f t="shared" si="12"/>
        <v>0</v>
      </c>
      <c r="BJ17" s="318">
        <f t="shared" si="12"/>
        <v>0</v>
      </c>
      <c r="BK17" s="319">
        <f t="shared" si="12"/>
        <v>0</v>
      </c>
      <c r="BL17" s="319">
        <f t="shared" si="12"/>
        <v>0</v>
      </c>
      <c r="BM17" s="319">
        <f t="shared" si="12"/>
        <v>0</v>
      </c>
      <c r="BN17" s="637">
        <f t="shared" si="12"/>
        <v>0</v>
      </c>
      <c r="BO17" s="322">
        <f t="shared" si="12"/>
        <v>0</v>
      </c>
      <c r="BP17" s="319">
        <f t="shared" si="12"/>
        <v>0</v>
      </c>
      <c r="BQ17" s="319">
        <f t="shared" ref="BQ17:DL17" si="13">BQ12+BQ13+BQ14+BQ15+BQ16</f>
        <v>0</v>
      </c>
      <c r="BR17" s="637">
        <f t="shared" si="13"/>
        <v>0</v>
      </c>
      <c r="BS17" s="322">
        <f t="shared" si="13"/>
        <v>0</v>
      </c>
      <c r="BT17" s="319">
        <f t="shared" si="13"/>
        <v>0</v>
      </c>
      <c r="BU17" s="319">
        <f t="shared" si="13"/>
        <v>0</v>
      </c>
      <c r="BV17" s="637">
        <f t="shared" si="13"/>
        <v>0</v>
      </c>
      <c r="BW17" s="322">
        <f t="shared" si="13"/>
        <v>0</v>
      </c>
      <c r="BX17" s="637">
        <f t="shared" si="13"/>
        <v>0</v>
      </c>
      <c r="BY17" s="322">
        <f t="shared" si="13"/>
        <v>0</v>
      </c>
      <c r="BZ17" s="637">
        <f t="shared" si="13"/>
        <v>0</v>
      </c>
      <c r="CA17" s="322">
        <f t="shared" si="13"/>
        <v>0</v>
      </c>
      <c r="CB17" s="637">
        <f t="shared" si="13"/>
        <v>0</v>
      </c>
      <c r="CC17" s="322">
        <f t="shared" si="13"/>
        <v>0</v>
      </c>
      <c r="CD17" s="571">
        <f t="shared" si="13"/>
        <v>0</v>
      </c>
      <c r="CE17" s="573">
        <f t="shared" si="13"/>
        <v>0</v>
      </c>
      <c r="CF17" s="322">
        <f t="shared" si="13"/>
        <v>0</v>
      </c>
      <c r="CG17" s="323">
        <f t="shared" si="13"/>
        <v>0</v>
      </c>
      <c r="CH17" s="324">
        <f t="shared" si="13"/>
        <v>0</v>
      </c>
      <c r="CI17" s="692">
        <f t="shared" si="13"/>
        <v>0</v>
      </c>
      <c r="CJ17" s="684">
        <f t="shared" si="13"/>
        <v>0</v>
      </c>
      <c r="CK17" s="699">
        <f t="shared" si="13"/>
        <v>0</v>
      </c>
      <c r="CL17" s="684">
        <f t="shared" si="13"/>
        <v>0</v>
      </c>
      <c r="CM17" s="699">
        <f t="shared" si="13"/>
        <v>0</v>
      </c>
      <c r="CN17" s="684">
        <f t="shared" si="13"/>
        <v>0</v>
      </c>
      <c r="CO17" s="699">
        <f t="shared" si="13"/>
        <v>0</v>
      </c>
      <c r="CP17" s="684">
        <f t="shared" si="13"/>
        <v>0</v>
      </c>
      <c r="CQ17" s="699">
        <f t="shared" si="13"/>
        <v>0</v>
      </c>
      <c r="CR17" s="699">
        <f t="shared" si="13"/>
        <v>0</v>
      </c>
      <c r="CS17" s="571">
        <f t="shared" si="13"/>
        <v>0</v>
      </c>
      <c r="CT17" s="576">
        <f t="shared" si="13"/>
        <v>0</v>
      </c>
      <c r="CU17" s="59">
        <f t="shared" si="13"/>
        <v>0</v>
      </c>
      <c r="CV17" s="60">
        <f t="shared" si="13"/>
        <v>0</v>
      </c>
      <c r="CW17" s="61">
        <f t="shared" si="13"/>
        <v>0</v>
      </c>
      <c r="CX17" s="62">
        <f t="shared" si="13"/>
        <v>0</v>
      </c>
      <c r="CY17" s="458">
        <f t="shared" si="13"/>
        <v>0</v>
      </c>
      <c r="CZ17" s="63">
        <f t="shared" si="13"/>
        <v>0</v>
      </c>
      <c r="DA17" s="458">
        <f t="shared" si="13"/>
        <v>0</v>
      </c>
      <c r="DB17" s="63">
        <f t="shared" si="13"/>
        <v>0</v>
      </c>
      <c r="DC17" s="458">
        <f t="shared" si="13"/>
        <v>0</v>
      </c>
      <c r="DD17" s="63">
        <f t="shared" si="13"/>
        <v>0</v>
      </c>
      <c r="DE17" s="458">
        <f t="shared" si="13"/>
        <v>2</v>
      </c>
      <c r="DF17" s="63">
        <f t="shared" si="13"/>
        <v>0</v>
      </c>
      <c r="DG17" s="63">
        <f t="shared" si="13"/>
        <v>0</v>
      </c>
      <c r="DH17" s="457">
        <f t="shared" si="13"/>
        <v>0</v>
      </c>
      <c r="DI17" s="64">
        <f t="shared" si="13"/>
        <v>2</v>
      </c>
      <c r="DJ17" s="62">
        <f t="shared" si="13"/>
        <v>0</v>
      </c>
      <c r="DK17" s="63">
        <f t="shared" si="13"/>
        <v>0</v>
      </c>
      <c r="DL17" s="63">
        <f t="shared" si="13"/>
        <v>2</v>
      </c>
      <c r="DM17" s="65">
        <f>DM12+DM13+DM14+DM15+DM16</f>
        <v>3</v>
      </c>
      <c r="DN17" s="66">
        <f t="shared" ref="DN17:DT17" si="14">DN12+DN13+DN14+DN15+DN16</f>
        <v>0</v>
      </c>
      <c r="DO17" s="66">
        <f t="shared" si="14"/>
        <v>0</v>
      </c>
      <c r="DP17" s="67">
        <f t="shared" si="14"/>
        <v>2</v>
      </c>
      <c r="DQ17" s="68">
        <f t="shared" si="14"/>
        <v>276</v>
      </c>
      <c r="DR17" s="69">
        <f t="shared" si="14"/>
        <v>0</v>
      </c>
      <c r="DS17" s="69">
        <f t="shared" si="14"/>
        <v>0</v>
      </c>
      <c r="DT17" s="70">
        <f t="shared" si="14"/>
        <v>4</v>
      </c>
    </row>
    <row r="18" spans="1:124" s="2" customFormat="1" ht="29.25" customHeight="1" x14ac:dyDescent="0.3">
      <c r="A18" s="562" t="s">
        <v>12</v>
      </c>
      <c r="B18" s="563">
        <v>22</v>
      </c>
      <c r="C18" s="564">
        <v>1</v>
      </c>
      <c r="D18" s="565"/>
      <c r="E18" s="481">
        <f t="shared" si="10"/>
        <v>23</v>
      </c>
      <c r="F18" s="16">
        <f>H18+AG18+BF18+CE18+CT18+DI18</f>
        <v>23</v>
      </c>
      <c r="G18" s="17">
        <v>23</v>
      </c>
      <c r="H18" s="482">
        <v>23</v>
      </c>
      <c r="I18" s="483"/>
      <c r="J18" s="483"/>
      <c r="K18" s="484"/>
      <c r="L18" s="122"/>
      <c r="M18" s="124"/>
      <c r="N18" s="124"/>
      <c r="O18" s="124"/>
      <c r="P18" s="485"/>
      <c r="Q18" s="633"/>
      <c r="R18" s="124"/>
      <c r="S18" s="124"/>
      <c r="T18" s="485"/>
      <c r="U18" s="633"/>
      <c r="V18" s="124"/>
      <c r="W18" s="124"/>
      <c r="X18" s="485"/>
      <c r="Y18" s="633"/>
      <c r="Z18" s="485"/>
      <c r="AA18" s="640"/>
      <c r="AB18" s="485"/>
      <c r="AC18" s="633"/>
      <c r="AD18" s="117"/>
      <c r="AE18" s="640"/>
      <c r="AF18" s="124"/>
      <c r="AG18" s="18">
        <f t="shared" si="3"/>
        <v>0</v>
      </c>
      <c r="AH18" s="488"/>
      <c r="AI18" s="489"/>
      <c r="AJ18" s="490"/>
      <c r="AK18" s="122"/>
      <c r="AL18" s="124"/>
      <c r="AM18" s="117"/>
      <c r="AN18" s="117"/>
      <c r="AO18" s="622"/>
      <c r="AP18" s="491"/>
      <c r="AQ18" s="117"/>
      <c r="AR18" s="117"/>
      <c r="AS18" s="658"/>
      <c r="AT18" s="493"/>
      <c r="AU18" s="117"/>
      <c r="AV18" s="117"/>
      <c r="AW18" s="658"/>
      <c r="AX18" s="493"/>
      <c r="AY18" s="658"/>
      <c r="AZ18" s="493"/>
      <c r="BA18" s="658"/>
      <c r="BB18" s="493"/>
      <c r="BC18" s="658"/>
      <c r="BD18" s="493"/>
      <c r="BE18" s="117"/>
      <c r="BF18" s="19">
        <f>SUM(AK18:BE18)</f>
        <v>0</v>
      </c>
      <c r="BG18" s="492"/>
      <c r="BH18" s="493"/>
      <c r="BI18" s="494"/>
      <c r="BJ18" s="122"/>
      <c r="BK18" s="124"/>
      <c r="BL18" s="117"/>
      <c r="BM18" s="117"/>
      <c r="BN18" s="640"/>
      <c r="BO18" s="496"/>
      <c r="BP18" s="117"/>
      <c r="BQ18" s="117"/>
      <c r="BR18" s="640"/>
      <c r="BS18" s="496"/>
      <c r="BT18" s="117"/>
      <c r="BU18" s="117"/>
      <c r="BV18" s="640"/>
      <c r="BW18" s="496"/>
      <c r="BX18" s="640"/>
      <c r="BY18" s="496"/>
      <c r="BZ18" s="640"/>
      <c r="CA18" s="496"/>
      <c r="CB18" s="640"/>
      <c r="CC18" s="496"/>
      <c r="CD18" s="118"/>
      <c r="CE18" s="308">
        <f>SUM(BJ18:CD18)</f>
        <v>0</v>
      </c>
      <c r="CF18" s="495"/>
      <c r="CG18" s="496"/>
      <c r="CH18" s="497"/>
      <c r="CI18" s="688"/>
      <c r="CJ18" s="498"/>
      <c r="CK18" s="695"/>
      <c r="CL18" s="498"/>
      <c r="CM18" s="695"/>
      <c r="CN18" s="498"/>
      <c r="CO18" s="695"/>
      <c r="CP18" s="498"/>
      <c r="CQ18" s="695"/>
      <c r="CR18" s="695"/>
      <c r="CS18" s="118"/>
      <c r="CT18" s="20">
        <f t="shared" si="4"/>
        <v>0</v>
      </c>
      <c r="CU18" s="499"/>
      <c r="CV18" s="500"/>
      <c r="CW18" s="501"/>
      <c r="CX18" s="503"/>
      <c r="CY18" s="502"/>
      <c r="CZ18" s="504"/>
      <c r="DA18" s="502"/>
      <c r="DB18" s="504"/>
      <c r="DC18" s="502"/>
      <c r="DD18" s="504"/>
      <c r="DE18" s="502"/>
      <c r="DF18" s="504"/>
      <c r="DG18" s="504"/>
      <c r="DH18" s="117"/>
      <c r="DI18" s="21">
        <f t="shared" si="5"/>
        <v>0</v>
      </c>
      <c r="DJ18" s="503"/>
      <c r="DK18" s="504"/>
      <c r="DL18" s="505"/>
      <c r="DM18" s="22">
        <f t="shared" ref="DM18:DP19" si="15">AG18+BF18+CE18+CT18+DI18</f>
        <v>0</v>
      </c>
      <c r="DN18" s="506">
        <f t="shared" si="15"/>
        <v>0</v>
      </c>
      <c r="DO18" s="507">
        <f t="shared" si="15"/>
        <v>0</v>
      </c>
      <c r="DP18" s="508">
        <f t="shared" si="15"/>
        <v>0</v>
      </c>
      <c r="DQ18" s="23">
        <f>G18+BF18+CE18+CT18+DI18</f>
        <v>23</v>
      </c>
      <c r="DR18" s="509">
        <f t="shared" ref="DR18:DT19" si="16">I18+AH18+BG18+CF18+CU18+DJ18</f>
        <v>0</v>
      </c>
      <c r="DS18" s="510">
        <f t="shared" si="16"/>
        <v>0</v>
      </c>
      <c r="DT18" s="511">
        <f t="shared" si="16"/>
        <v>0</v>
      </c>
    </row>
    <row r="19" spans="1:124" s="2" customFormat="1" ht="29.25" customHeight="1" thickBot="1" x14ac:dyDescent="0.35">
      <c r="A19" s="566" t="s">
        <v>13</v>
      </c>
      <c r="B19" s="567">
        <v>21</v>
      </c>
      <c r="C19" s="568"/>
      <c r="D19" s="569"/>
      <c r="E19" s="481">
        <f t="shared" si="10"/>
        <v>21</v>
      </c>
      <c r="F19" s="16">
        <f>H19+AG19+BF19+CE19+CT19+DI19</f>
        <v>21</v>
      </c>
      <c r="G19" s="17">
        <v>21</v>
      </c>
      <c r="H19" s="538">
        <v>21</v>
      </c>
      <c r="I19" s="539"/>
      <c r="J19" s="539"/>
      <c r="K19" s="540">
        <v>1</v>
      </c>
      <c r="L19" s="145"/>
      <c r="M19" s="142"/>
      <c r="N19" s="142"/>
      <c r="O19" s="142"/>
      <c r="P19" s="541"/>
      <c r="Q19" s="635"/>
      <c r="R19" s="142"/>
      <c r="S19" s="142"/>
      <c r="T19" s="541"/>
      <c r="U19" s="635"/>
      <c r="V19" s="142"/>
      <c r="W19" s="142"/>
      <c r="X19" s="541"/>
      <c r="Y19" s="635"/>
      <c r="Z19" s="541"/>
      <c r="AA19" s="635"/>
      <c r="AB19" s="541"/>
      <c r="AC19" s="635"/>
      <c r="AD19" s="139"/>
      <c r="AE19" s="642"/>
      <c r="AF19" s="142"/>
      <c r="AG19" s="18">
        <f t="shared" si="3"/>
        <v>0</v>
      </c>
      <c r="AH19" s="543"/>
      <c r="AI19" s="544"/>
      <c r="AJ19" s="545"/>
      <c r="AK19" s="145"/>
      <c r="AL19" s="142"/>
      <c r="AM19" s="139"/>
      <c r="AN19" s="139"/>
      <c r="AO19" s="660"/>
      <c r="AP19" s="546"/>
      <c r="AQ19" s="139"/>
      <c r="AR19" s="139"/>
      <c r="AS19" s="660"/>
      <c r="AT19" s="548"/>
      <c r="AU19" s="139"/>
      <c r="AV19" s="139"/>
      <c r="AW19" s="660"/>
      <c r="AX19" s="548"/>
      <c r="AY19" s="660"/>
      <c r="AZ19" s="548"/>
      <c r="BA19" s="660"/>
      <c r="BB19" s="548"/>
      <c r="BC19" s="660"/>
      <c r="BD19" s="548"/>
      <c r="BE19" s="139"/>
      <c r="BF19" s="19">
        <f>SUM(AK19:BE19)</f>
        <v>0</v>
      </c>
      <c r="BG19" s="547"/>
      <c r="BH19" s="548"/>
      <c r="BI19" s="549"/>
      <c r="BJ19" s="145"/>
      <c r="BK19" s="142"/>
      <c r="BL19" s="139"/>
      <c r="BM19" s="139"/>
      <c r="BN19" s="642"/>
      <c r="BO19" s="551"/>
      <c r="BP19" s="139"/>
      <c r="BQ19" s="139"/>
      <c r="BR19" s="642"/>
      <c r="BS19" s="551"/>
      <c r="BT19" s="139"/>
      <c r="BU19" s="139"/>
      <c r="BV19" s="642"/>
      <c r="BW19" s="551"/>
      <c r="BX19" s="642"/>
      <c r="BY19" s="551"/>
      <c r="BZ19" s="642"/>
      <c r="CA19" s="551"/>
      <c r="CB19" s="642"/>
      <c r="CC19" s="551"/>
      <c r="CD19" s="140"/>
      <c r="CE19" s="308">
        <f>SUM(BJ19:CD19)</f>
        <v>0</v>
      </c>
      <c r="CF19" s="550"/>
      <c r="CG19" s="551"/>
      <c r="CH19" s="552"/>
      <c r="CI19" s="690"/>
      <c r="CJ19" s="553"/>
      <c r="CK19" s="697"/>
      <c r="CL19" s="553"/>
      <c r="CM19" s="697"/>
      <c r="CN19" s="553"/>
      <c r="CO19" s="697"/>
      <c r="CP19" s="553"/>
      <c r="CQ19" s="697"/>
      <c r="CR19" s="697"/>
      <c r="CS19" s="140"/>
      <c r="CT19" s="20">
        <f t="shared" si="4"/>
        <v>0</v>
      </c>
      <c r="CU19" s="554"/>
      <c r="CV19" s="555"/>
      <c r="CW19" s="556"/>
      <c r="CX19" s="558"/>
      <c r="CY19" s="557"/>
      <c r="CZ19" s="559"/>
      <c r="DA19" s="557"/>
      <c r="DB19" s="559"/>
      <c r="DC19" s="557"/>
      <c r="DD19" s="559"/>
      <c r="DE19" s="557"/>
      <c r="DF19" s="559"/>
      <c r="DG19" s="559"/>
      <c r="DH19" s="139"/>
      <c r="DI19" s="325">
        <f t="shared" si="5"/>
        <v>0</v>
      </c>
      <c r="DJ19" s="558"/>
      <c r="DK19" s="559"/>
      <c r="DL19" s="560"/>
      <c r="DM19" s="22">
        <f t="shared" si="15"/>
        <v>0</v>
      </c>
      <c r="DN19" s="506">
        <f t="shared" si="15"/>
        <v>0</v>
      </c>
      <c r="DO19" s="507">
        <f t="shared" si="15"/>
        <v>0</v>
      </c>
      <c r="DP19" s="508">
        <f t="shared" si="15"/>
        <v>0</v>
      </c>
      <c r="DQ19" s="23">
        <f>G19+BF19+CE19+CT19+DI19</f>
        <v>21</v>
      </c>
      <c r="DR19" s="509">
        <f t="shared" si="16"/>
        <v>0</v>
      </c>
      <c r="DS19" s="510">
        <f t="shared" si="16"/>
        <v>0</v>
      </c>
      <c r="DT19" s="511">
        <f t="shared" si="16"/>
        <v>1</v>
      </c>
    </row>
    <row r="20" spans="1:124" s="92" customFormat="1" ht="44.25" customHeight="1" thickBot="1" x14ac:dyDescent="0.3">
      <c r="A20" s="459" t="s">
        <v>14</v>
      </c>
      <c r="B20" s="72">
        <f>B18+B19</f>
        <v>43</v>
      </c>
      <c r="C20" s="72">
        <f t="shared" ref="C20:D20" si="17">C18+C19</f>
        <v>1</v>
      </c>
      <c r="D20" s="71">
        <f t="shared" si="17"/>
        <v>0</v>
      </c>
      <c r="E20" s="73">
        <f>E18+E19</f>
        <v>44</v>
      </c>
      <c r="F20" s="74">
        <f>F18+F19</f>
        <v>44</v>
      </c>
      <c r="G20" s="75">
        <f>G18+G19</f>
        <v>44</v>
      </c>
      <c r="H20" s="76">
        <f>H18+H19</f>
        <v>44</v>
      </c>
      <c r="I20" s="77">
        <f>I18+I19</f>
        <v>0</v>
      </c>
      <c r="J20" s="77">
        <f t="shared" ref="J20:K20" si="18">J18+J19</f>
        <v>0</v>
      </c>
      <c r="K20" s="326">
        <f t="shared" si="18"/>
        <v>1</v>
      </c>
      <c r="L20" s="327">
        <f>L18+L19</f>
        <v>0</v>
      </c>
      <c r="M20" s="328">
        <f t="shared" ref="M20:AJ20" si="19">M18+M19</f>
        <v>0</v>
      </c>
      <c r="N20" s="328">
        <f t="shared" si="19"/>
        <v>0</v>
      </c>
      <c r="O20" s="328">
        <f t="shared" si="19"/>
        <v>0</v>
      </c>
      <c r="P20" s="329">
        <f t="shared" si="19"/>
        <v>0</v>
      </c>
      <c r="Q20" s="638">
        <f t="shared" si="19"/>
        <v>0</v>
      </c>
      <c r="R20" s="328">
        <f t="shared" si="19"/>
        <v>0</v>
      </c>
      <c r="S20" s="328">
        <f t="shared" si="19"/>
        <v>0</v>
      </c>
      <c r="T20" s="329">
        <f t="shared" si="19"/>
        <v>0</v>
      </c>
      <c r="U20" s="638">
        <f t="shared" si="19"/>
        <v>0</v>
      </c>
      <c r="V20" s="328">
        <f t="shared" si="19"/>
        <v>0</v>
      </c>
      <c r="W20" s="328">
        <f t="shared" si="19"/>
        <v>0</v>
      </c>
      <c r="X20" s="329">
        <f t="shared" si="19"/>
        <v>0</v>
      </c>
      <c r="Y20" s="638">
        <f t="shared" si="19"/>
        <v>0</v>
      </c>
      <c r="Z20" s="329">
        <f t="shared" si="19"/>
        <v>0</v>
      </c>
      <c r="AA20" s="638">
        <f t="shared" si="19"/>
        <v>0</v>
      </c>
      <c r="AB20" s="329">
        <f t="shared" si="19"/>
        <v>0</v>
      </c>
      <c r="AC20" s="638">
        <f t="shared" si="19"/>
        <v>0</v>
      </c>
      <c r="AD20" s="328">
        <f t="shared" si="19"/>
        <v>0</v>
      </c>
      <c r="AE20" s="638">
        <f t="shared" si="19"/>
        <v>0</v>
      </c>
      <c r="AF20" s="328">
        <f t="shared" si="19"/>
        <v>0</v>
      </c>
      <c r="AG20" s="330">
        <f t="shared" si="19"/>
        <v>0</v>
      </c>
      <c r="AH20" s="331">
        <f t="shared" si="19"/>
        <v>0</v>
      </c>
      <c r="AI20" s="460">
        <f t="shared" si="19"/>
        <v>0</v>
      </c>
      <c r="AJ20" s="332">
        <f t="shared" si="19"/>
        <v>0</v>
      </c>
      <c r="AK20" s="461">
        <f>AK18+AK19</f>
        <v>0</v>
      </c>
      <c r="AL20" s="462">
        <f t="shared" ref="AL20:BI20" si="20">AL18+AL19</f>
        <v>0</v>
      </c>
      <c r="AM20" s="462">
        <f t="shared" si="20"/>
        <v>0</v>
      </c>
      <c r="AN20" s="462">
        <f t="shared" si="20"/>
        <v>0</v>
      </c>
      <c r="AO20" s="661">
        <f t="shared" si="20"/>
        <v>0</v>
      </c>
      <c r="AP20" s="463">
        <f t="shared" si="20"/>
        <v>0</v>
      </c>
      <c r="AQ20" s="462">
        <f t="shared" si="20"/>
        <v>0</v>
      </c>
      <c r="AR20" s="462">
        <f t="shared" si="20"/>
        <v>0</v>
      </c>
      <c r="AS20" s="661">
        <f t="shared" si="20"/>
        <v>0</v>
      </c>
      <c r="AT20" s="669">
        <f t="shared" si="20"/>
        <v>0</v>
      </c>
      <c r="AU20" s="462">
        <f t="shared" si="20"/>
        <v>0</v>
      </c>
      <c r="AV20" s="462">
        <f t="shared" si="20"/>
        <v>0</v>
      </c>
      <c r="AW20" s="661">
        <f t="shared" si="20"/>
        <v>0</v>
      </c>
      <c r="AX20" s="669">
        <f t="shared" si="20"/>
        <v>0</v>
      </c>
      <c r="AY20" s="661">
        <f t="shared" si="20"/>
        <v>0</v>
      </c>
      <c r="AZ20" s="669">
        <f t="shared" si="20"/>
        <v>0</v>
      </c>
      <c r="BA20" s="661">
        <f t="shared" si="20"/>
        <v>0</v>
      </c>
      <c r="BB20" s="669">
        <f t="shared" si="20"/>
        <v>0</v>
      </c>
      <c r="BC20" s="661">
        <f t="shared" si="20"/>
        <v>0</v>
      </c>
      <c r="BD20" s="669">
        <f t="shared" si="20"/>
        <v>0</v>
      </c>
      <c r="BE20" s="462">
        <f t="shared" si="20"/>
        <v>0</v>
      </c>
      <c r="BF20" s="78">
        <f t="shared" si="20"/>
        <v>0</v>
      </c>
      <c r="BG20" s="79">
        <f t="shared" si="20"/>
        <v>0</v>
      </c>
      <c r="BH20" s="79">
        <f t="shared" si="20"/>
        <v>0</v>
      </c>
      <c r="BI20" s="333">
        <f t="shared" si="20"/>
        <v>0</v>
      </c>
      <c r="BJ20" s="461">
        <f>BJ18+BJ19</f>
        <v>0</v>
      </c>
      <c r="BK20" s="462">
        <f t="shared" ref="BK20:CH20" si="21">BK18+BK19</f>
        <v>0</v>
      </c>
      <c r="BL20" s="462">
        <f t="shared" si="21"/>
        <v>0</v>
      </c>
      <c r="BM20" s="462">
        <f t="shared" si="21"/>
        <v>0</v>
      </c>
      <c r="BN20" s="657">
        <f t="shared" si="21"/>
        <v>0</v>
      </c>
      <c r="BO20" s="334">
        <f t="shared" si="21"/>
        <v>0</v>
      </c>
      <c r="BP20" s="462">
        <f t="shared" si="21"/>
        <v>0</v>
      </c>
      <c r="BQ20" s="462">
        <f t="shared" si="21"/>
        <v>0</v>
      </c>
      <c r="BR20" s="657">
        <f t="shared" si="21"/>
        <v>0</v>
      </c>
      <c r="BS20" s="334">
        <f t="shared" si="21"/>
        <v>0</v>
      </c>
      <c r="BT20" s="462">
        <f t="shared" si="21"/>
        <v>0</v>
      </c>
      <c r="BU20" s="462">
        <f t="shared" si="21"/>
        <v>0</v>
      </c>
      <c r="BV20" s="657">
        <f t="shared" si="21"/>
        <v>0</v>
      </c>
      <c r="BW20" s="334">
        <f t="shared" si="21"/>
        <v>0</v>
      </c>
      <c r="BX20" s="657">
        <f t="shared" si="21"/>
        <v>0</v>
      </c>
      <c r="BY20" s="334">
        <f t="shared" si="21"/>
        <v>0</v>
      </c>
      <c r="BZ20" s="657">
        <f t="shared" si="21"/>
        <v>0</v>
      </c>
      <c r="CA20" s="334">
        <f t="shared" si="21"/>
        <v>0</v>
      </c>
      <c r="CB20" s="657">
        <f t="shared" si="21"/>
        <v>0</v>
      </c>
      <c r="CC20" s="334">
        <f t="shared" si="21"/>
        <v>0</v>
      </c>
      <c r="CD20" s="464">
        <f t="shared" si="21"/>
        <v>0</v>
      </c>
      <c r="CE20" s="335">
        <f t="shared" si="21"/>
        <v>0</v>
      </c>
      <c r="CF20" s="334">
        <f t="shared" si="21"/>
        <v>0</v>
      </c>
      <c r="CG20" s="334">
        <f t="shared" si="21"/>
        <v>0</v>
      </c>
      <c r="CH20" s="336">
        <f t="shared" si="21"/>
        <v>0</v>
      </c>
      <c r="CI20" s="693">
        <f>CI18+CI19</f>
        <v>0</v>
      </c>
      <c r="CJ20" s="682">
        <f t="shared" ref="CJ20:CW20" si="22">CJ18+CJ19</f>
        <v>0</v>
      </c>
      <c r="CK20" s="693">
        <f t="shared" si="22"/>
        <v>0</v>
      </c>
      <c r="CL20" s="682">
        <f t="shared" si="22"/>
        <v>0</v>
      </c>
      <c r="CM20" s="693">
        <f t="shared" si="22"/>
        <v>0</v>
      </c>
      <c r="CN20" s="682">
        <f t="shared" si="22"/>
        <v>0</v>
      </c>
      <c r="CO20" s="693">
        <f t="shared" si="22"/>
        <v>0</v>
      </c>
      <c r="CP20" s="682">
        <f t="shared" si="22"/>
        <v>0</v>
      </c>
      <c r="CQ20" s="693">
        <f t="shared" si="22"/>
        <v>0</v>
      </c>
      <c r="CR20" s="693">
        <f t="shared" si="22"/>
        <v>0</v>
      </c>
      <c r="CS20" s="464">
        <f t="shared" si="22"/>
        <v>0</v>
      </c>
      <c r="CT20" s="81">
        <f t="shared" si="22"/>
        <v>0</v>
      </c>
      <c r="CU20" s="82">
        <f t="shared" si="22"/>
        <v>0</v>
      </c>
      <c r="CV20" s="80">
        <f t="shared" si="22"/>
        <v>0</v>
      </c>
      <c r="CW20" s="83">
        <f t="shared" si="22"/>
        <v>0</v>
      </c>
      <c r="CX20" s="84">
        <f>CX18+CX19</f>
        <v>0</v>
      </c>
      <c r="CY20" s="465">
        <f t="shared" ref="CY20:DL20" si="23">CY18+CY19</f>
        <v>0</v>
      </c>
      <c r="CZ20" s="84">
        <f t="shared" si="23"/>
        <v>0</v>
      </c>
      <c r="DA20" s="465">
        <f t="shared" si="23"/>
        <v>0</v>
      </c>
      <c r="DB20" s="84">
        <f t="shared" si="23"/>
        <v>0</v>
      </c>
      <c r="DC20" s="465">
        <f t="shared" si="23"/>
        <v>0</v>
      </c>
      <c r="DD20" s="84">
        <f t="shared" si="23"/>
        <v>0</v>
      </c>
      <c r="DE20" s="465">
        <f t="shared" si="23"/>
        <v>0</v>
      </c>
      <c r="DF20" s="84">
        <f t="shared" si="23"/>
        <v>0</v>
      </c>
      <c r="DG20" s="84">
        <f t="shared" si="23"/>
        <v>0</v>
      </c>
      <c r="DH20" s="462">
        <f t="shared" si="23"/>
        <v>0</v>
      </c>
      <c r="DI20" s="85">
        <f t="shared" si="23"/>
        <v>0</v>
      </c>
      <c r="DJ20" s="84">
        <f t="shared" si="23"/>
        <v>0</v>
      </c>
      <c r="DK20" s="84">
        <f t="shared" si="23"/>
        <v>0</v>
      </c>
      <c r="DL20" s="84">
        <f t="shared" si="23"/>
        <v>0</v>
      </c>
      <c r="DM20" s="86">
        <f>DM18+DM19</f>
        <v>0</v>
      </c>
      <c r="DN20" s="87">
        <f t="shared" ref="DN20:DT20" si="24">DN18+DN19</f>
        <v>0</v>
      </c>
      <c r="DO20" s="87">
        <f t="shared" si="24"/>
        <v>0</v>
      </c>
      <c r="DP20" s="88">
        <f t="shared" si="24"/>
        <v>0</v>
      </c>
      <c r="DQ20" s="89">
        <f t="shared" si="24"/>
        <v>44</v>
      </c>
      <c r="DR20" s="90">
        <f t="shared" si="24"/>
        <v>0</v>
      </c>
      <c r="DS20" s="90">
        <f t="shared" si="24"/>
        <v>0</v>
      </c>
      <c r="DT20" s="91">
        <f t="shared" si="24"/>
        <v>1</v>
      </c>
    </row>
    <row r="21" spans="1:124" s="112" customFormat="1" ht="44.25" customHeight="1" thickBot="1" x14ac:dyDescent="0.3">
      <c r="A21" s="96" t="s">
        <v>44</v>
      </c>
      <c r="B21" s="93">
        <f>B11+B17+B20</f>
        <v>482</v>
      </c>
      <c r="C21" s="93">
        <f t="shared" ref="C21:D21" si="25">C11+C17+C20</f>
        <v>23</v>
      </c>
      <c r="D21" s="94">
        <f t="shared" si="25"/>
        <v>5</v>
      </c>
      <c r="E21" s="95">
        <f>E11+E17+E20</f>
        <v>500</v>
      </c>
      <c r="F21" s="96">
        <f>F11+F17+F20</f>
        <v>500</v>
      </c>
      <c r="G21" s="97">
        <f>G11+G17+G20</f>
        <v>493</v>
      </c>
      <c r="H21" s="98">
        <f>H11+H17+H20</f>
        <v>492</v>
      </c>
      <c r="I21" s="99">
        <f t="shared" ref="I21:DT21" si="26">I11+I17+I20</f>
        <v>0</v>
      </c>
      <c r="J21" s="99">
        <f t="shared" si="26"/>
        <v>0</v>
      </c>
      <c r="K21" s="337">
        <f t="shared" si="26"/>
        <v>4</v>
      </c>
      <c r="L21" s="338">
        <f t="shared" si="26"/>
        <v>0</v>
      </c>
      <c r="M21" s="339">
        <f t="shared" si="26"/>
        <v>0</v>
      </c>
      <c r="N21" s="339">
        <f t="shared" si="26"/>
        <v>0</v>
      </c>
      <c r="O21" s="339">
        <f t="shared" si="26"/>
        <v>0</v>
      </c>
      <c r="P21" s="341">
        <f t="shared" si="26"/>
        <v>0</v>
      </c>
      <c r="Q21" s="639">
        <f t="shared" si="26"/>
        <v>0</v>
      </c>
      <c r="R21" s="339">
        <f t="shared" si="26"/>
        <v>0</v>
      </c>
      <c r="S21" s="339">
        <f t="shared" si="26"/>
        <v>0</v>
      </c>
      <c r="T21" s="341">
        <f t="shared" si="26"/>
        <v>0</v>
      </c>
      <c r="U21" s="639">
        <f t="shared" si="26"/>
        <v>0</v>
      </c>
      <c r="V21" s="339">
        <f t="shared" si="26"/>
        <v>0</v>
      </c>
      <c r="W21" s="339">
        <f t="shared" si="26"/>
        <v>0</v>
      </c>
      <c r="X21" s="341">
        <f t="shared" si="26"/>
        <v>0</v>
      </c>
      <c r="Y21" s="639">
        <f t="shared" si="26"/>
        <v>0</v>
      </c>
      <c r="Z21" s="341">
        <f t="shared" si="26"/>
        <v>1</v>
      </c>
      <c r="AA21" s="639">
        <f t="shared" si="26"/>
        <v>0</v>
      </c>
      <c r="AB21" s="648">
        <f t="shared" si="26"/>
        <v>0</v>
      </c>
      <c r="AC21" s="652">
        <f t="shared" si="26"/>
        <v>0</v>
      </c>
      <c r="AD21" s="339">
        <f t="shared" si="26"/>
        <v>0</v>
      </c>
      <c r="AE21" s="639">
        <f t="shared" si="26"/>
        <v>0</v>
      </c>
      <c r="AF21" s="466">
        <f t="shared" si="26"/>
        <v>0</v>
      </c>
      <c r="AG21" s="467">
        <f t="shared" si="26"/>
        <v>1</v>
      </c>
      <c r="AH21" s="340">
        <f t="shared" si="26"/>
        <v>0</v>
      </c>
      <c r="AI21" s="468">
        <f t="shared" si="26"/>
        <v>0</v>
      </c>
      <c r="AJ21" s="342">
        <f t="shared" si="26"/>
        <v>0</v>
      </c>
      <c r="AK21" s="469">
        <f t="shared" si="26"/>
        <v>0</v>
      </c>
      <c r="AL21" s="469">
        <f t="shared" si="26"/>
        <v>0</v>
      </c>
      <c r="AM21" s="469">
        <f t="shared" si="26"/>
        <v>0</v>
      </c>
      <c r="AN21" s="469">
        <f t="shared" si="26"/>
        <v>0</v>
      </c>
      <c r="AO21" s="662">
        <f t="shared" si="26"/>
        <v>0</v>
      </c>
      <c r="AP21" s="470">
        <f t="shared" si="26"/>
        <v>0</v>
      </c>
      <c r="AQ21" s="469">
        <f t="shared" si="26"/>
        <v>0</v>
      </c>
      <c r="AR21" s="469">
        <f t="shared" si="26"/>
        <v>0</v>
      </c>
      <c r="AS21" s="662">
        <f t="shared" si="26"/>
        <v>0</v>
      </c>
      <c r="AT21" s="670">
        <f t="shared" si="26"/>
        <v>0</v>
      </c>
      <c r="AU21" s="469">
        <f t="shared" si="26"/>
        <v>0</v>
      </c>
      <c r="AV21" s="469">
        <f t="shared" si="26"/>
        <v>0</v>
      </c>
      <c r="AW21" s="662">
        <f t="shared" si="26"/>
        <v>0</v>
      </c>
      <c r="AX21" s="670">
        <f t="shared" si="26"/>
        <v>0</v>
      </c>
      <c r="AY21" s="662">
        <f t="shared" si="26"/>
        <v>0</v>
      </c>
      <c r="AZ21" s="670">
        <f t="shared" si="26"/>
        <v>0</v>
      </c>
      <c r="BA21" s="662">
        <f t="shared" si="26"/>
        <v>0</v>
      </c>
      <c r="BB21" s="670">
        <f t="shared" si="26"/>
        <v>0</v>
      </c>
      <c r="BC21" s="662">
        <f t="shared" si="26"/>
        <v>0</v>
      </c>
      <c r="BD21" s="670">
        <f t="shared" si="26"/>
        <v>0</v>
      </c>
      <c r="BE21" s="469">
        <f t="shared" si="26"/>
        <v>0</v>
      </c>
      <c r="BF21" s="101">
        <f t="shared" si="26"/>
        <v>0</v>
      </c>
      <c r="BG21" s="102">
        <f t="shared" si="26"/>
        <v>0</v>
      </c>
      <c r="BH21" s="100">
        <f t="shared" si="26"/>
        <v>0</v>
      </c>
      <c r="BI21" s="101">
        <f t="shared" si="26"/>
        <v>0</v>
      </c>
      <c r="BJ21" s="469">
        <f t="shared" si="26"/>
        <v>0</v>
      </c>
      <c r="BK21" s="469">
        <f t="shared" si="26"/>
        <v>0</v>
      </c>
      <c r="BL21" s="469">
        <f t="shared" si="26"/>
        <v>0</v>
      </c>
      <c r="BM21" s="469">
        <f t="shared" si="26"/>
        <v>0</v>
      </c>
      <c r="BN21" s="577">
        <f t="shared" si="26"/>
        <v>0</v>
      </c>
      <c r="BO21" s="675">
        <f t="shared" si="26"/>
        <v>0</v>
      </c>
      <c r="BP21" s="469">
        <f t="shared" si="26"/>
        <v>0</v>
      </c>
      <c r="BQ21" s="469">
        <f t="shared" si="26"/>
        <v>0</v>
      </c>
      <c r="BR21" s="577">
        <f t="shared" si="26"/>
        <v>0</v>
      </c>
      <c r="BS21" s="675">
        <f t="shared" si="26"/>
        <v>0</v>
      </c>
      <c r="BT21" s="469">
        <f t="shared" si="26"/>
        <v>0</v>
      </c>
      <c r="BU21" s="469">
        <f t="shared" si="26"/>
        <v>0</v>
      </c>
      <c r="BV21" s="471">
        <f t="shared" si="26"/>
        <v>0</v>
      </c>
      <c r="BW21" s="675">
        <f t="shared" si="26"/>
        <v>0</v>
      </c>
      <c r="BX21" s="577">
        <f t="shared" si="26"/>
        <v>0</v>
      </c>
      <c r="BY21" s="675">
        <f t="shared" si="26"/>
        <v>0</v>
      </c>
      <c r="BZ21" s="577">
        <f t="shared" si="26"/>
        <v>0</v>
      </c>
      <c r="CA21" s="675">
        <f t="shared" si="26"/>
        <v>0</v>
      </c>
      <c r="CB21" s="577">
        <f t="shared" si="26"/>
        <v>0</v>
      </c>
      <c r="CC21" s="675">
        <f t="shared" si="26"/>
        <v>0</v>
      </c>
      <c r="CD21" s="469">
        <f t="shared" si="26"/>
        <v>0</v>
      </c>
      <c r="CE21" s="344">
        <f t="shared" si="26"/>
        <v>0</v>
      </c>
      <c r="CF21" s="345">
        <f t="shared" si="26"/>
        <v>0</v>
      </c>
      <c r="CG21" s="343">
        <f t="shared" si="26"/>
        <v>0</v>
      </c>
      <c r="CH21" s="344">
        <f t="shared" si="26"/>
        <v>0</v>
      </c>
      <c r="CI21" s="694">
        <f t="shared" si="26"/>
        <v>0</v>
      </c>
      <c r="CJ21" s="578">
        <f t="shared" si="26"/>
        <v>0</v>
      </c>
      <c r="CK21" s="694">
        <f t="shared" si="26"/>
        <v>0</v>
      </c>
      <c r="CL21" s="578">
        <f t="shared" si="26"/>
        <v>0</v>
      </c>
      <c r="CM21" s="694">
        <f t="shared" si="26"/>
        <v>0</v>
      </c>
      <c r="CN21" s="578">
        <f t="shared" si="26"/>
        <v>0</v>
      </c>
      <c r="CO21" s="694">
        <f t="shared" si="26"/>
        <v>0</v>
      </c>
      <c r="CP21" s="578">
        <f t="shared" si="26"/>
        <v>0</v>
      </c>
      <c r="CQ21" s="694">
        <f t="shared" si="26"/>
        <v>0</v>
      </c>
      <c r="CR21" s="694">
        <f t="shared" si="26"/>
        <v>0</v>
      </c>
      <c r="CS21" s="469">
        <f t="shared" si="26"/>
        <v>0</v>
      </c>
      <c r="CT21" s="104">
        <f t="shared" si="26"/>
        <v>0</v>
      </c>
      <c r="CU21" s="103">
        <f t="shared" si="26"/>
        <v>0</v>
      </c>
      <c r="CV21" s="103">
        <f t="shared" si="26"/>
        <v>0</v>
      </c>
      <c r="CW21" s="104">
        <f t="shared" si="26"/>
        <v>0</v>
      </c>
      <c r="CX21" s="702">
        <f t="shared" si="26"/>
        <v>0</v>
      </c>
      <c r="CY21" s="579">
        <f t="shared" si="26"/>
        <v>0</v>
      </c>
      <c r="CZ21" s="679">
        <f t="shared" si="26"/>
        <v>0</v>
      </c>
      <c r="DA21" s="579">
        <f t="shared" si="26"/>
        <v>0</v>
      </c>
      <c r="DB21" s="679">
        <f t="shared" si="26"/>
        <v>0</v>
      </c>
      <c r="DC21" s="579">
        <f t="shared" si="26"/>
        <v>0</v>
      </c>
      <c r="DD21" s="679">
        <f t="shared" si="26"/>
        <v>3</v>
      </c>
      <c r="DE21" s="579">
        <f t="shared" si="26"/>
        <v>4</v>
      </c>
      <c r="DF21" s="679">
        <f t="shared" si="26"/>
        <v>0</v>
      </c>
      <c r="DG21" s="679">
        <f t="shared" si="26"/>
        <v>0</v>
      </c>
      <c r="DH21" s="469">
        <f t="shared" si="26"/>
        <v>0</v>
      </c>
      <c r="DI21" s="107">
        <f t="shared" si="26"/>
        <v>7</v>
      </c>
      <c r="DJ21" s="105">
        <f t="shared" si="26"/>
        <v>0</v>
      </c>
      <c r="DK21" s="106">
        <f t="shared" si="26"/>
        <v>0</v>
      </c>
      <c r="DL21" s="107">
        <f t="shared" si="26"/>
        <v>3</v>
      </c>
      <c r="DM21" s="108">
        <f t="shared" si="26"/>
        <v>8</v>
      </c>
      <c r="DN21" s="109">
        <f t="shared" si="26"/>
        <v>0</v>
      </c>
      <c r="DO21" s="110">
        <f t="shared" si="26"/>
        <v>0</v>
      </c>
      <c r="DP21" s="110">
        <f t="shared" si="26"/>
        <v>3</v>
      </c>
      <c r="DQ21" s="111">
        <f t="shared" si="26"/>
        <v>500</v>
      </c>
      <c r="DR21" s="111">
        <f t="shared" si="26"/>
        <v>0</v>
      </c>
      <c r="DS21" s="111">
        <f t="shared" si="26"/>
        <v>0</v>
      </c>
      <c r="DT21" s="111">
        <f t="shared" si="26"/>
        <v>7</v>
      </c>
    </row>
    <row r="22" spans="1:124" s="472" customFormat="1" ht="36.75" customHeight="1" x14ac:dyDescent="0.45">
      <c r="E22" s="473"/>
      <c r="F22" s="473"/>
      <c r="G22" s="473"/>
      <c r="H22" s="473"/>
      <c r="I22" s="473"/>
      <c r="J22" s="473"/>
      <c r="K22" s="473"/>
      <c r="L22" s="473"/>
      <c r="M22" s="473"/>
      <c r="N22" s="475"/>
      <c r="O22" s="475"/>
      <c r="P22" s="475"/>
      <c r="Q22" s="475"/>
      <c r="R22" s="475"/>
      <c r="S22" s="475"/>
      <c r="T22" s="475"/>
      <c r="U22" s="475"/>
      <c r="V22" s="475"/>
      <c r="W22" s="475"/>
      <c r="X22" s="475"/>
      <c r="Y22" s="475"/>
      <c r="Z22" s="475"/>
      <c r="AA22" s="475"/>
      <c r="AB22" s="475"/>
      <c r="AC22" s="475"/>
      <c r="AD22" s="475"/>
      <c r="AE22" s="475"/>
      <c r="AF22" s="475"/>
      <c r="AG22" s="475"/>
      <c r="AH22" s="475"/>
      <c r="AI22" s="475"/>
      <c r="AJ22" s="475"/>
      <c r="AK22" s="475"/>
      <c r="AL22" s="475"/>
      <c r="AM22" s="475"/>
      <c r="AN22" s="475"/>
      <c r="AO22" s="475"/>
      <c r="AP22" s="475"/>
      <c r="AQ22" s="475"/>
      <c r="AR22" s="475"/>
      <c r="AS22" s="475"/>
      <c r="AT22" s="475"/>
      <c r="AU22" s="475"/>
      <c r="AV22" s="475"/>
      <c r="AW22" s="475"/>
      <c r="AX22" s="475"/>
      <c r="AY22" s="475"/>
      <c r="AZ22" s="475"/>
      <c r="BA22" s="475"/>
      <c r="BB22" s="475"/>
      <c r="BC22" s="475"/>
      <c r="BD22" s="475"/>
      <c r="CW22" s="473"/>
      <c r="CX22" s="473"/>
      <c r="CY22" s="473"/>
      <c r="CZ22" s="473"/>
      <c r="DA22" s="473"/>
      <c r="DB22" s="473"/>
      <c r="DC22" s="473"/>
      <c r="DD22" s="473"/>
      <c r="DE22" s="473"/>
      <c r="DF22" s="473"/>
      <c r="DG22" s="473"/>
      <c r="DH22" s="473"/>
      <c r="DI22" s="473"/>
      <c r="DJ22" s="473"/>
      <c r="DK22" s="473"/>
      <c r="DL22" s="473"/>
      <c r="DM22" s="473"/>
      <c r="DN22" s="474"/>
      <c r="DO22" s="474"/>
      <c r="DP22" s="474"/>
      <c r="DR22" s="474"/>
      <c r="DS22" s="474"/>
      <c r="DT22" s="474"/>
    </row>
    <row r="23" spans="1:124" s="4" customFormat="1" ht="27.75" customHeight="1" x14ac:dyDescent="0.3">
      <c r="F23" s="48"/>
      <c r="G23" s="48"/>
    </row>
    <row r="24" spans="1:124" x14ac:dyDescent="0.3">
      <c r="N24" s="476"/>
      <c r="O24" s="476"/>
      <c r="P24" s="476"/>
      <c r="Q24" s="476"/>
      <c r="R24" s="476"/>
      <c r="S24" s="476"/>
      <c r="T24" s="476"/>
      <c r="U24" s="476"/>
      <c r="V24" s="476"/>
      <c r="W24" s="476"/>
      <c r="X24" s="476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</row>
    <row r="25" spans="1:124" x14ac:dyDescent="0.3">
      <c r="N25" s="476"/>
      <c r="O25" s="476"/>
      <c r="P25" s="476"/>
      <c r="Q25" s="476"/>
      <c r="R25" s="476"/>
      <c r="S25" s="476"/>
      <c r="T25" s="476"/>
      <c r="U25" s="476"/>
      <c r="V25" s="476"/>
      <c r="W25" s="476"/>
      <c r="X25" s="476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</row>
  </sheetData>
  <mergeCells count="19">
    <mergeCell ref="DM3:DP4"/>
    <mergeCell ref="E1:DL1"/>
    <mergeCell ref="DN1:DP1"/>
    <mergeCell ref="DR1:DT1"/>
    <mergeCell ref="AM2:CV2"/>
    <mergeCell ref="F3:F5"/>
    <mergeCell ref="DQ3:DT4"/>
    <mergeCell ref="H4:K4"/>
    <mergeCell ref="L4:AJ4"/>
    <mergeCell ref="H3:AJ3"/>
    <mergeCell ref="AK3:BI4"/>
    <mergeCell ref="BJ3:CH4"/>
    <mergeCell ref="CI3:CW4"/>
    <mergeCell ref="CX3:DL4"/>
    <mergeCell ref="A3:A5"/>
    <mergeCell ref="B3:B5"/>
    <mergeCell ref="C3:C5"/>
    <mergeCell ref="D3:D5"/>
    <mergeCell ref="E3:E5"/>
  </mergeCells>
  <pageMargins left="0.75" right="0.75" top="1" bottom="1" header="0.5" footer="0.5"/>
  <pageSetup paperSize="9" scale="1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37"/>
  <sheetViews>
    <sheetView topLeftCell="A7" zoomScale="60" zoomScaleNormal="60" workbookViewId="0">
      <selection activeCell="Q16" sqref="Q16"/>
    </sheetView>
  </sheetViews>
  <sheetFormatPr defaultRowHeight="12.75" x14ac:dyDescent="0.2"/>
  <cols>
    <col min="1" max="1" width="18.28515625" style="8" customWidth="1"/>
    <col min="2" max="2" width="7.28515625" style="1" customWidth="1"/>
    <col min="3" max="4" width="4.7109375" style="1" customWidth="1"/>
    <col min="5" max="5" width="6.5703125" style="1" customWidth="1"/>
    <col min="6" max="6" width="7.42578125" style="1" customWidth="1"/>
    <col min="7" max="7" width="8.140625" style="1" customWidth="1"/>
    <col min="8" max="8" width="10.28515625" style="1" customWidth="1"/>
    <col min="9" max="9" width="8.85546875" style="1" customWidth="1"/>
    <col min="10" max="10" width="6.5703125" style="1" customWidth="1"/>
    <col min="11" max="11" width="7" style="1" customWidth="1"/>
    <col min="12" max="13" width="9" style="1" customWidth="1"/>
    <col min="14" max="14" width="4.7109375" style="1" customWidth="1"/>
    <col min="15" max="15" width="6.28515625" style="1" customWidth="1"/>
    <col min="16" max="16" width="5.7109375" style="1" customWidth="1"/>
    <col min="17" max="17" width="9" style="1" customWidth="1"/>
    <col min="18" max="18" width="6.85546875" style="1" customWidth="1"/>
    <col min="19" max="19" width="8.28515625" style="1" customWidth="1"/>
    <col min="20" max="20" width="7.42578125" style="1" customWidth="1"/>
    <col min="21" max="21" width="5" style="1" customWidth="1"/>
    <col min="22" max="22" width="6.28515625" style="1" customWidth="1"/>
    <col min="23" max="23" width="7.7109375" style="1" customWidth="1"/>
    <col min="24" max="25" width="7" style="1" customWidth="1"/>
    <col min="26" max="29" width="7.85546875" style="1" customWidth="1"/>
    <col min="30" max="30" width="6.28515625" style="1" customWidth="1"/>
    <col min="31" max="31" width="5.5703125" style="1" customWidth="1"/>
    <col min="32" max="39" width="7.5703125" style="1" customWidth="1"/>
    <col min="40" max="40" width="5" style="1" customWidth="1"/>
    <col min="41" max="41" width="7.42578125" style="1" customWidth="1"/>
    <col min="42" max="265" width="9.140625" style="1"/>
    <col min="266" max="266" width="13" style="1" customWidth="1"/>
    <col min="267" max="267" width="7.28515625" style="1" customWidth="1"/>
    <col min="268" max="269" width="4.7109375" style="1" customWidth="1"/>
    <col min="270" max="270" width="9.7109375" style="1" customWidth="1"/>
    <col min="271" max="271" width="7.42578125" style="1" customWidth="1"/>
    <col min="272" max="272" width="5.7109375" style="1" customWidth="1"/>
    <col min="273" max="275" width="6.42578125" style="1" customWidth="1"/>
    <col min="276" max="277" width="4.7109375" style="1" customWidth="1"/>
    <col min="278" max="278" width="12" style="1" customWidth="1"/>
    <col min="279" max="279" width="5.7109375" style="1" customWidth="1"/>
    <col min="280" max="280" width="9" style="1" customWidth="1"/>
    <col min="281" max="282" width="6.85546875" style="1" customWidth="1"/>
    <col min="283" max="283" width="7.42578125" style="1" customWidth="1"/>
    <col min="284" max="285" width="7.7109375" style="1" customWidth="1"/>
    <col min="286" max="286" width="7.140625" style="1" customWidth="1"/>
    <col min="287" max="287" width="5.42578125" style="1" customWidth="1"/>
    <col min="288" max="288" width="9.28515625" style="1" customWidth="1"/>
    <col min="289" max="289" width="9.7109375" style="1" customWidth="1"/>
    <col min="290" max="291" width="8.28515625" style="1" customWidth="1"/>
    <col min="292" max="292" width="4" style="1" customWidth="1"/>
    <col min="293" max="293" width="7.5703125" style="1" customWidth="1"/>
    <col min="294" max="521" width="9.140625" style="1"/>
    <col min="522" max="522" width="13" style="1" customWidth="1"/>
    <col min="523" max="523" width="7.28515625" style="1" customWidth="1"/>
    <col min="524" max="525" width="4.7109375" style="1" customWidth="1"/>
    <col min="526" max="526" width="9.7109375" style="1" customWidth="1"/>
    <col min="527" max="527" width="7.42578125" style="1" customWidth="1"/>
    <col min="528" max="528" width="5.7109375" style="1" customWidth="1"/>
    <col min="529" max="531" width="6.42578125" style="1" customWidth="1"/>
    <col min="532" max="533" width="4.7109375" style="1" customWidth="1"/>
    <col min="534" max="534" width="12" style="1" customWidth="1"/>
    <col min="535" max="535" width="5.7109375" style="1" customWidth="1"/>
    <col min="536" max="536" width="9" style="1" customWidth="1"/>
    <col min="537" max="538" width="6.85546875" style="1" customWidth="1"/>
    <col min="539" max="539" width="7.42578125" style="1" customWidth="1"/>
    <col min="540" max="541" width="7.7109375" style="1" customWidth="1"/>
    <col min="542" max="542" width="7.140625" style="1" customWidth="1"/>
    <col min="543" max="543" width="5.42578125" style="1" customWidth="1"/>
    <col min="544" max="544" width="9.28515625" style="1" customWidth="1"/>
    <col min="545" max="545" width="9.7109375" style="1" customWidth="1"/>
    <col min="546" max="547" width="8.28515625" style="1" customWidth="1"/>
    <col min="548" max="548" width="4" style="1" customWidth="1"/>
    <col min="549" max="549" width="7.5703125" style="1" customWidth="1"/>
    <col min="550" max="777" width="9.140625" style="1"/>
    <col min="778" max="778" width="13" style="1" customWidth="1"/>
    <col min="779" max="779" width="7.28515625" style="1" customWidth="1"/>
    <col min="780" max="781" width="4.7109375" style="1" customWidth="1"/>
    <col min="782" max="782" width="9.7109375" style="1" customWidth="1"/>
    <col min="783" max="783" width="7.42578125" style="1" customWidth="1"/>
    <col min="784" max="784" width="5.7109375" style="1" customWidth="1"/>
    <col min="785" max="787" width="6.42578125" style="1" customWidth="1"/>
    <col min="788" max="789" width="4.7109375" style="1" customWidth="1"/>
    <col min="790" max="790" width="12" style="1" customWidth="1"/>
    <col min="791" max="791" width="5.7109375" style="1" customWidth="1"/>
    <col min="792" max="792" width="9" style="1" customWidth="1"/>
    <col min="793" max="794" width="6.85546875" style="1" customWidth="1"/>
    <col min="795" max="795" width="7.42578125" style="1" customWidth="1"/>
    <col min="796" max="797" width="7.7109375" style="1" customWidth="1"/>
    <col min="798" max="798" width="7.140625" style="1" customWidth="1"/>
    <col min="799" max="799" width="5.42578125" style="1" customWidth="1"/>
    <col min="800" max="800" width="9.28515625" style="1" customWidth="1"/>
    <col min="801" max="801" width="9.7109375" style="1" customWidth="1"/>
    <col min="802" max="803" width="8.28515625" style="1" customWidth="1"/>
    <col min="804" max="804" width="4" style="1" customWidth="1"/>
    <col min="805" max="805" width="7.5703125" style="1" customWidth="1"/>
    <col min="806" max="1033" width="9.140625" style="1"/>
    <col min="1034" max="1034" width="13" style="1" customWidth="1"/>
    <col min="1035" max="1035" width="7.28515625" style="1" customWidth="1"/>
    <col min="1036" max="1037" width="4.7109375" style="1" customWidth="1"/>
    <col min="1038" max="1038" width="9.7109375" style="1" customWidth="1"/>
    <col min="1039" max="1039" width="7.42578125" style="1" customWidth="1"/>
    <col min="1040" max="1040" width="5.7109375" style="1" customWidth="1"/>
    <col min="1041" max="1043" width="6.42578125" style="1" customWidth="1"/>
    <col min="1044" max="1045" width="4.7109375" style="1" customWidth="1"/>
    <col min="1046" max="1046" width="12" style="1" customWidth="1"/>
    <col min="1047" max="1047" width="5.7109375" style="1" customWidth="1"/>
    <col min="1048" max="1048" width="9" style="1" customWidth="1"/>
    <col min="1049" max="1050" width="6.85546875" style="1" customWidth="1"/>
    <col min="1051" max="1051" width="7.42578125" style="1" customWidth="1"/>
    <col min="1052" max="1053" width="7.7109375" style="1" customWidth="1"/>
    <col min="1054" max="1054" width="7.140625" style="1" customWidth="1"/>
    <col min="1055" max="1055" width="5.42578125" style="1" customWidth="1"/>
    <col min="1056" max="1056" width="9.28515625" style="1" customWidth="1"/>
    <col min="1057" max="1057" width="9.7109375" style="1" customWidth="1"/>
    <col min="1058" max="1059" width="8.28515625" style="1" customWidth="1"/>
    <col min="1060" max="1060" width="4" style="1" customWidth="1"/>
    <col min="1061" max="1061" width="7.5703125" style="1" customWidth="1"/>
    <col min="1062" max="1289" width="9.140625" style="1"/>
    <col min="1290" max="1290" width="13" style="1" customWidth="1"/>
    <col min="1291" max="1291" width="7.28515625" style="1" customWidth="1"/>
    <col min="1292" max="1293" width="4.7109375" style="1" customWidth="1"/>
    <col min="1294" max="1294" width="9.7109375" style="1" customWidth="1"/>
    <col min="1295" max="1295" width="7.42578125" style="1" customWidth="1"/>
    <col min="1296" max="1296" width="5.7109375" style="1" customWidth="1"/>
    <col min="1297" max="1299" width="6.42578125" style="1" customWidth="1"/>
    <col min="1300" max="1301" width="4.7109375" style="1" customWidth="1"/>
    <col min="1302" max="1302" width="12" style="1" customWidth="1"/>
    <col min="1303" max="1303" width="5.7109375" style="1" customWidth="1"/>
    <col min="1304" max="1304" width="9" style="1" customWidth="1"/>
    <col min="1305" max="1306" width="6.85546875" style="1" customWidth="1"/>
    <col min="1307" max="1307" width="7.42578125" style="1" customWidth="1"/>
    <col min="1308" max="1309" width="7.7109375" style="1" customWidth="1"/>
    <col min="1310" max="1310" width="7.140625" style="1" customWidth="1"/>
    <col min="1311" max="1311" width="5.42578125" style="1" customWidth="1"/>
    <col min="1312" max="1312" width="9.28515625" style="1" customWidth="1"/>
    <col min="1313" max="1313" width="9.7109375" style="1" customWidth="1"/>
    <col min="1314" max="1315" width="8.28515625" style="1" customWidth="1"/>
    <col min="1316" max="1316" width="4" style="1" customWidth="1"/>
    <col min="1317" max="1317" width="7.5703125" style="1" customWidth="1"/>
    <col min="1318" max="1545" width="9.140625" style="1"/>
    <col min="1546" max="1546" width="13" style="1" customWidth="1"/>
    <col min="1547" max="1547" width="7.28515625" style="1" customWidth="1"/>
    <col min="1548" max="1549" width="4.7109375" style="1" customWidth="1"/>
    <col min="1550" max="1550" width="9.7109375" style="1" customWidth="1"/>
    <col min="1551" max="1551" width="7.42578125" style="1" customWidth="1"/>
    <col min="1552" max="1552" width="5.7109375" style="1" customWidth="1"/>
    <col min="1553" max="1555" width="6.42578125" style="1" customWidth="1"/>
    <col min="1556" max="1557" width="4.7109375" style="1" customWidth="1"/>
    <col min="1558" max="1558" width="12" style="1" customWidth="1"/>
    <col min="1559" max="1559" width="5.7109375" style="1" customWidth="1"/>
    <col min="1560" max="1560" width="9" style="1" customWidth="1"/>
    <col min="1561" max="1562" width="6.85546875" style="1" customWidth="1"/>
    <col min="1563" max="1563" width="7.42578125" style="1" customWidth="1"/>
    <col min="1564" max="1565" width="7.7109375" style="1" customWidth="1"/>
    <col min="1566" max="1566" width="7.140625" style="1" customWidth="1"/>
    <col min="1567" max="1567" width="5.42578125" style="1" customWidth="1"/>
    <col min="1568" max="1568" width="9.28515625" style="1" customWidth="1"/>
    <col min="1569" max="1569" width="9.7109375" style="1" customWidth="1"/>
    <col min="1570" max="1571" width="8.28515625" style="1" customWidth="1"/>
    <col min="1572" max="1572" width="4" style="1" customWidth="1"/>
    <col min="1573" max="1573" width="7.5703125" style="1" customWidth="1"/>
    <col min="1574" max="1801" width="9.140625" style="1"/>
    <col min="1802" max="1802" width="13" style="1" customWidth="1"/>
    <col min="1803" max="1803" width="7.28515625" style="1" customWidth="1"/>
    <col min="1804" max="1805" width="4.7109375" style="1" customWidth="1"/>
    <col min="1806" max="1806" width="9.7109375" style="1" customWidth="1"/>
    <col min="1807" max="1807" width="7.42578125" style="1" customWidth="1"/>
    <col min="1808" max="1808" width="5.7109375" style="1" customWidth="1"/>
    <col min="1809" max="1811" width="6.42578125" style="1" customWidth="1"/>
    <col min="1812" max="1813" width="4.7109375" style="1" customWidth="1"/>
    <col min="1814" max="1814" width="12" style="1" customWidth="1"/>
    <col min="1815" max="1815" width="5.7109375" style="1" customWidth="1"/>
    <col min="1816" max="1816" width="9" style="1" customWidth="1"/>
    <col min="1817" max="1818" width="6.85546875" style="1" customWidth="1"/>
    <col min="1819" max="1819" width="7.42578125" style="1" customWidth="1"/>
    <col min="1820" max="1821" width="7.7109375" style="1" customWidth="1"/>
    <col min="1822" max="1822" width="7.140625" style="1" customWidth="1"/>
    <col min="1823" max="1823" width="5.42578125" style="1" customWidth="1"/>
    <col min="1824" max="1824" width="9.28515625" style="1" customWidth="1"/>
    <col min="1825" max="1825" width="9.7109375" style="1" customWidth="1"/>
    <col min="1826" max="1827" width="8.28515625" style="1" customWidth="1"/>
    <col min="1828" max="1828" width="4" style="1" customWidth="1"/>
    <col min="1829" max="1829" width="7.5703125" style="1" customWidth="1"/>
    <col min="1830" max="2057" width="9.140625" style="1"/>
    <col min="2058" max="2058" width="13" style="1" customWidth="1"/>
    <col min="2059" max="2059" width="7.28515625" style="1" customWidth="1"/>
    <col min="2060" max="2061" width="4.7109375" style="1" customWidth="1"/>
    <col min="2062" max="2062" width="9.7109375" style="1" customWidth="1"/>
    <col min="2063" max="2063" width="7.42578125" style="1" customWidth="1"/>
    <col min="2064" max="2064" width="5.7109375" style="1" customWidth="1"/>
    <col min="2065" max="2067" width="6.42578125" style="1" customWidth="1"/>
    <col min="2068" max="2069" width="4.7109375" style="1" customWidth="1"/>
    <col min="2070" max="2070" width="12" style="1" customWidth="1"/>
    <col min="2071" max="2071" width="5.7109375" style="1" customWidth="1"/>
    <col min="2072" max="2072" width="9" style="1" customWidth="1"/>
    <col min="2073" max="2074" width="6.85546875" style="1" customWidth="1"/>
    <col min="2075" max="2075" width="7.42578125" style="1" customWidth="1"/>
    <col min="2076" max="2077" width="7.7109375" style="1" customWidth="1"/>
    <col min="2078" max="2078" width="7.140625" style="1" customWidth="1"/>
    <col min="2079" max="2079" width="5.42578125" style="1" customWidth="1"/>
    <col min="2080" max="2080" width="9.28515625" style="1" customWidth="1"/>
    <col min="2081" max="2081" width="9.7109375" style="1" customWidth="1"/>
    <col min="2082" max="2083" width="8.28515625" style="1" customWidth="1"/>
    <col min="2084" max="2084" width="4" style="1" customWidth="1"/>
    <col min="2085" max="2085" width="7.5703125" style="1" customWidth="1"/>
    <col min="2086" max="2313" width="9.140625" style="1"/>
    <col min="2314" max="2314" width="13" style="1" customWidth="1"/>
    <col min="2315" max="2315" width="7.28515625" style="1" customWidth="1"/>
    <col min="2316" max="2317" width="4.7109375" style="1" customWidth="1"/>
    <col min="2318" max="2318" width="9.7109375" style="1" customWidth="1"/>
    <col min="2319" max="2319" width="7.42578125" style="1" customWidth="1"/>
    <col min="2320" max="2320" width="5.7109375" style="1" customWidth="1"/>
    <col min="2321" max="2323" width="6.42578125" style="1" customWidth="1"/>
    <col min="2324" max="2325" width="4.7109375" style="1" customWidth="1"/>
    <col min="2326" max="2326" width="12" style="1" customWidth="1"/>
    <col min="2327" max="2327" width="5.7109375" style="1" customWidth="1"/>
    <col min="2328" max="2328" width="9" style="1" customWidth="1"/>
    <col min="2329" max="2330" width="6.85546875" style="1" customWidth="1"/>
    <col min="2331" max="2331" width="7.42578125" style="1" customWidth="1"/>
    <col min="2332" max="2333" width="7.7109375" style="1" customWidth="1"/>
    <col min="2334" max="2334" width="7.140625" style="1" customWidth="1"/>
    <col min="2335" max="2335" width="5.42578125" style="1" customWidth="1"/>
    <col min="2336" max="2336" width="9.28515625" style="1" customWidth="1"/>
    <col min="2337" max="2337" width="9.7109375" style="1" customWidth="1"/>
    <col min="2338" max="2339" width="8.28515625" style="1" customWidth="1"/>
    <col min="2340" max="2340" width="4" style="1" customWidth="1"/>
    <col min="2341" max="2341" width="7.5703125" style="1" customWidth="1"/>
    <col min="2342" max="2569" width="9.140625" style="1"/>
    <col min="2570" max="2570" width="13" style="1" customWidth="1"/>
    <col min="2571" max="2571" width="7.28515625" style="1" customWidth="1"/>
    <col min="2572" max="2573" width="4.7109375" style="1" customWidth="1"/>
    <col min="2574" max="2574" width="9.7109375" style="1" customWidth="1"/>
    <col min="2575" max="2575" width="7.42578125" style="1" customWidth="1"/>
    <col min="2576" max="2576" width="5.7109375" style="1" customWidth="1"/>
    <col min="2577" max="2579" width="6.42578125" style="1" customWidth="1"/>
    <col min="2580" max="2581" width="4.7109375" style="1" customWidth="1"/>
    <col min="2582" max="2582" width="12" style="1" customWidth="1"/>
    <col min="2583" max="2583" width="5.7109375" style="1" customWidth="1"/>
    <col min="2584" max="2584" width="9" style="1" customWidth="1"/>
    <col min="2585" max="2586" width="6.85546875" style="1" customWidth="1"/>
    <col min="2587" max="2587" width="7.42578125" style="1" customWidth="1"/>
    <col min="2588" max="2589" width="7.7109375" style="1" customWidth="1"/>
    <col min="2590" max="2590" width="7.140625" style="1" customWidth="1"/>
    <col min="2591" max="2591" width="5.42578125" style="1" customWidth="1"/>
    <col min="2592" max="2592" width="9.28515625" style="1" customWidth="1"/>
    <col min="2593" max="2593" width="9.7109375" style="1" customWidth="1"/>
    <col min="2594" max="2595" width="8.28515625" style="1" customWidth="1"/>
    <col min="2596" max="2596" width="4" style="1" customWidth="1"/>
    <col min="2597" max="2597" width="7.5703125" style="1" customWidth="1"/>
    <col min="2598" max="2825" width="9.140625" style="1"/>
    <col min="2826" max="2826" width="13" style="1" customWidth="1"/>
    <col min="2827" max="2827" width="7.28515625" style="1" customWidth="1"/>
    <col min="2828" max="2829" width="4.7109375" style="1" customWidth="1"/>
    <col min="2830" max="2830" width="9.7109375" style="1" customWidth="1"/>
    <col min="2831" max="2831" width="7.42578125" style="1" customWidth="1"/>
    <col min="2832" max="2832" width="5.7109375" style="1" customWidth="1"/>
    <col min="2833" max="2835" width="6.42578125" style="1" customWidth="1"/>
    <col min="2836" max="2837" width="4.7109375" style="1" customWidth="1"/>
    <col min="2838" max="2838" width="12" style="1" customWidth="1"/>
    <col min="2839" max="2839" width="5.7109375" style="1" customWidth="1"/>
    <col min="2840" max="2840" width="9" style="1" customWidth="1"/>
    <col min="2841" max="2842" width="6.85546875" style="1" customWidth="1"/>
    <col min="2843" max="2843" width="7.42578125" style="1" customWidth="1"/>
    <col min="2844" max="2845" width="7.7109375" style="1" customWidth="1"/>
    <col min="2846" max="2846" width="7.140625" style="1" customWidth="1"/>
    <col min="2847" max="2847" width="5.42578125" style="1" customWidth="1"/>
    <col min="2848" max="2848" width="9.28515625" style="1" customWidth="1"/>
    <col min="2849" max="2849" width="9.7109375" style="1" customWidth="1"/>
    <col min="2850" max="2851" width="8.28515625" style="1" customWidth="1"/>
    <col min="2852" max="2852" width="4" style="1" customWidth="1"/>
    <col min="2853" max="2853" width="7.5703125" style="1" customWidth="1"/>
    <col min="2854" max="3081" width="9.140625" style="1"/>
    <col min="3082" max="3082" width="13" style="1" customWidth="1"/>
    <col min="3083" max="3083" width="7.28515625" style="1" customWidth="1"/>
    <col min="3084" max="3085" width="4.7109375" style="1" customWidth="1"/>
    <col min="3086" max="3086" width="9.7109375" style="1" customWidth="1"/>
    <col min="3087" max="3087" width="7.42578125" style="1" customWidth="1"/>
    <col min="3088" max="3088" width="5.7109375" style="1" customWidth="1"/>
    <col min="3089" max="3091" width="6.42578125" style="1" customWidth="1"/>
    <col min="3092" max="3093" width="4.7109375" style="1" customWidth="1"/>
    <col min="3094" max="3094" width="12" style="1" customWidth="1"/>
    <col min="3095" max="3095" width="5.7109375" style="1" customWidth="1"/>
    <col min="3096" max="3096" width="9" style="1" customWidth="1"/>
    <col min="3097" max="3098" width="6.85546875" style="1" customWidth="1"/>
    <col min="3099" max="3099" width="7.42578125" style="1" customWidth="1"/>
    <col min="3100" max="3101" width="7.7109375" style="1" customWidth="1"/>
    <col min="3102" max="3102" width="7.140625" style="1" customWidth="1"/>
    <col min="3103" max="3103" width="5.42578125" style="1" customWidth="1"/>
    <col min="3104" max="3104" width="9.28515625" style="1" customWidth="1"/>
    <col min="3105" max="3105" width="9.7109375" style="1" customWidth="1"/>
    <col min="3106" max="3107" width="8.28515625" style="1" customWidth="1"/>
    <col min="3108" max="3108" width="4" style="1" customWidth="1"/>
    <col min="3109" max="3109" width="7.5703125" style="1" customWidth="1"/>
    <col min="3110" max="3337" width="9.140625" style="1"/>
    <col min="3338" max="3338" width="13" style="1" customWidth="1"/>
    <col min="3339" max="3339" width="7.28515625" style="1" customWidth="1"/>
    <col min="3340" max="3341" width="4.7109375" style="1" customWidth="1"/>
    <col min="3342" max="3342" width="9.7109375" style="1" customWidth="1"/>
    <col min="3343" max="3343" width="7.42578125" style="1" customWidth="1"/>
    <col min="3344" max="3344" width="5.7109375" style="1" customWidth="1"/>
    <col min="3345" max="3347" width="6.42578125" style="1" customWidth="1"/>
    <col min="3348" max="3349" width="4.7109375" style="1" customWidth="1"/>
    <col min="3350" max="3350" width="12" style="1" customWidth="1"/>
    <col min="3351" max="3351" width="5.7109375" style="1" customWidth="1"/>
    <col min="3352" max="3352" width="9" style="1" customWidth="1"/>
    <col min="3353" max="3354" width="6.85546875" style="1" customWidth="1"/>
    <col min="3355" max="3355" width="7.42578125" style="1" customWidth="1"/>
    <col min="3356" max="3357" width="7.7109375" style="1" customWidth="1"/>
    <col min="3358" max="3358" width="7.140625" style="1" customWidth="1"/>
    <col min="3359" max="3359" width="5.42578125" style="1" customWidth="1"/>
    <col min="3360" max="3360" width="9.28515625" style="1" customWidth="1"/>
    <col min="3361" max="3361" width="9.7109375" style="1" customWidth="1"/>
    <col min="3362" max="3363" width="8.28515625" style="1" customWidth="1"/>
    <col min="3364" max="3364" width="4" style="1" customWidth="1"/>
    <col min="3365" max="3365" width="7.5703125" style="1" customWidth="1"/>
    <col min="3366" max="3593" width="9.140625" style="1"/>
    <col min="3594" max="3594" width="13" style="1" customWidth="1"/>
    <col min="3595" max="3595" width="7.28515625" style="1" customWidth="1"/>
    <col min="3596" max="3597" width="4.7109375" style="1" customWidth="1"/>
    <col min="3598" max="3598" width="9.7109375" style="1" customWidth="1"/>
    <col min="3599" max="3599" width="7.42578125" style="1" customWidth="1"/>
    <col min="3600" max="3600" width="5.7109375" style="1" customWidth="1"/>
    <col min="3601" max="3603" width="6.42578125" style="1" customWidth="1"/>
    <col min="3604" max="3605" width="4.7109375" style="1" customWidth="1"/>
    <col min="3606" max="3606" width="12" style="1" customWidth="1"/>
    <col min="3607" max="3607" width="5.7109375" style="1" customWidth="1"/>
    <col min="3608" max="3608" width="9" style="1" customWidth="1"/>
    <col min="3609" max="3610" width="6.85546875" style="1" customWidth="1"/>
    <col min="3611" max="3611" width="7.42578125" style="1" customWidth="1"/>
    <col min="3612" max="3613" width="7.7109375" style="1" customWidth="1"/>
    <col min="3614" max="3614" width="7.140625" style="1" customWidth="1"/>
    <col min="3615" max="3615" width="5.42578125" style="1" customWidth="1"/>
    <col min="3616" max="3616" width="9.28515625" style="1" customWidth="1"/>
    <col min="3617" max="3617" width="9.7109375" style="1" customWidth="1"/>
    <col min="3618" max="3619" width="8.28515625" style="1" customWidth="1"/>
    <col min="3620" max="3620" width="4" style="1" customWidth="1"/>
    <col min="3621" max="3621" width="7.5703125" style="1" customWidth="1"/>
    <col min="3622" max="3849" width="9.140625" style="1"/>
    <col min="3850" max="3850" width="13" style="1" customWidth="1"/>
    <col min="3851" max="3851" width="7.28515625" style="1" customWidth="1"/>
    <col min="3852" max="3853" width="4.7109375" style="1" customWidth="1"/>
    <col min="3854" max="3854" width="9.7109375" style="1" customWidth="1"/>
    <col min="3855" max="3855" width="7.42578125" style="1" customWidth="1"/>
    <col min="3856" max="3856" width="5.7109375" style="1" customWidth="1"/>
    <col min="3857" max="3859" width="6.42578125" style="1" customWidth="1"/>
    <col min="3860" max="3861" width="4.7109375" style="1" customWidth="1"/>
    <col min="3862" max="3862" width="12" style="1" customWidth="1"/>
    <col min="3863" max="3863" width="5.7109375" style="1" customWidth="1"/>
    <col min="3864" max="3864" width="9" style="1" customWidth="1"/>
    <col min="3865" max="3866" width="6.85546875" style="1" customWidth="1"/>
    <col min="3867" max="3867" width="7.42578125" style="1" customWidth="1"/>
    <col min="3868" max="3869" width="7.7109375" style="1" customWidth="1"/>
    <col min="3870" max="3870" width="7.140625" style="1" customWidth="1"/>
    <col min="3871" max="3871" width="5.42578125" style="1" customWidth="1"/>
    <col min="3872" max="3872" width="9.28515625" style="1" customWidth="1"/>
    <col min="3873" max="3873" width="9.7109375" style="1" customWidth="1"/>
    <col min="3874" max="3875" width="8.28515625" style="1" customWidth="1"/>
    <col min="3876" max="3876" width="4" style="1" customWidth="1"/>
    <col min="3877" max="3877" width="7.5703125" style="1" customWidth="1"/>
    <col min="3878" max="4105" width="9.140625" style="1"/>
    <col min="4106" max="4106" width="13" style="1" customWidth="1"/>
    <col min="4107" max="4107" width="7.28515625" style="1" customWidth="1"/>
    <col min="4108" max="4109" width="4.7109375" style="1" customWidth="1"/>
    <col min="4110" max="4110" width="9.7109375" style="1" customWidth="1"/>
    <col min="4111" max="4111" width="7.42578125" style="1" customWidth="1"/>
    <col min="4112" max="4112" width="5.7109375" style="1" customWidth="1"/>
    <col min="4113" max="4115" width="6.42578125" style="1" customWidth="1"/>
    <col min="4116" max="4117" width="4.7109375" style="1" customWidth="1"/>
    <col min="4118" max="4118" width="12" style="1" customWidth="1"/>
    <col min="4119" max="4119" width="5.7109375" style="1" customWidth="1"/>
    <col min="4120" max="4120" width="9" style="1" customWidth="1"/>
    <col min="4121" max="4122" width="6.85546875" style="1" customWidth="1"/>
    <col min="4123" max="4123" width="7.42578125" style="1" customWidth="1"/>
    <col min="4124" max="4125" width="7.7109375" style="1" customWidth="1"/>
    <col min="4126" max="4126" width="7.140625" style="1" customWidth="1"/>
    <col min="4127" max="4127" width="5.42578125" style="1" customWidth="1"/>
    <col min="4128" max="4128" width="9.28515625" style="1" customWidth="1"/>
    <col min="4129" max="4129" width="9.7109375" style="1" customWidth="1"/>
    <col min="4130" max="4131" width="8.28515625" style="1" customWidth="1"/>
    <col min="4132" max="4132" width="4" style="1" customWidth="1"/>
    <col min="4133" max="4133" width="7.5703125" style="1" customWidth="1"/>
    <col min="4134" max="4361" width="9.140625" style="1"/>
    <col min="4362" max="4362" width="13" style="1" customWidth="1"/>
    <col min="4363" max="4363" width="7.28515625" style="1" customWidth="1"/>
    <col min="4364" max="4365" width="4.7109375" style="1" customWidth="1"/>
    <col min="4366" max="4366" width="9.7109375" style="1" customWidth="1"/>
    <col min="4367" max="4367" width="7.42578125" style="1" customWidth="1"/>
    <col min="4368" max="4368" width="5.7109375" style="1" customWidth="1"/>
    <col min="4369" max="4371" width="6.42578125" style="1" customWidth="1"/>
    <col min="4372" max="4373" width="4.7109375" style="1" customWidth="1"/>
    <col min="4374" max="4374" width="12" style="1" customWidth="1"/>
    <col min="4375" max="4375" width="5.7109375" style="1" customWidth="1"/>
    <col min="4376" max="4376" width="9" style="1" customWidth="1"/>
    <col min="4377" max="4378" width="6.85546875" style="1" customWidth="1"/>
    <col min="4379" max="4379" width="7.42578125" style="1" customWidth="1"/>
    <col min="4380" max="4381" width="7.7109375" style="1" customWidth="1"/>
    <col min="4382" max="4382" width="7.140625" style="1" customWidth="1"/>
    <col min="4383" max="4383" width="5.42578125" style="1" customWidth="1"/>
    <col min="4384" max="4384" width="9.28515625" style="1" customWidth="1"/>
    <col min="4385" max="4385" width="9.7109375" style="1" customWidth="1"/>
    <col min="4386" max="4387" width="8.28515625" style="1" customWidth="1"/>
    <col min="4388" max="4388" width="4" style="1" customWidth="1"/>
    <col min="4389" max="4389" width="7.5703125" style="1" customWidth="1"/>
    <col min="4390" max="4617" width="9.140625" style="1"/>
    <col min="4618" max="4618" width="13" style="1" customWidth="1"/>
    <col min="4619" max="4619" width="7.28515625" style="1" customWidth="1"/>
    <col min="4620" max="4621" width="4.7109375" style="1" customWidth="1"/>
    <col min="4622" max="4622" width="9.7109375" style="1" customWidth="1"/>
    <col min="4623" max="4623" width="7.42578125" style="1" customWidth="1"/>
    <col min="4624" max="4624" width="5.7109375" style="1" customWidth="1"/>
    <col min="4625" max="4627" width="6.42578125" style="1" customWidth="1"/>
    <col min="4628" max="4629" width="4.7109375" style="1" customWidth="1"/>
    <col min="4630" max="4630" width="12" style="1" customWidth="1"/>
    <col min="4631" max="4631" width="5.7109375" style="1" customWidth="1"/>
    <col min="4632" max="4632" width="9" style="1" customWidth="1"/>
    <col min="4633" max="4634" width="6.85546875" style="1" customWidth="1"/>
    <col min="4635" max="4635" width="7.42578125" style="1" customWidth="1"/>
    <col min="4636" max="4637" width="7.7109375" style="1" customWidth="1"/>
    <col min="4638" max="4638" width="7.140625" style="1" customWidth="1"/>
    <col min="4639" max="4639" width="5.42578125" style="1" customWidth="1"/>
    <col min="4640" max="4640" width="9.28515625" style="1" customWidth="1"/>
    <col min="4641" max="4641" width="9.7109375" style="1" customWidth="1"/>
    <col min="4642" max="4643" width="8.28515625" style="1" customWidth="1"/>
    <col min="4644" max="4644" width="4" style="1" customWidth="1"/>
    <col min="4645" max="4645" width="7.5703125" style="1" customWidth="1"/>
    <col min="4646" max="4873" width="9.140625" style="1"/>
    <col min="4874" max="4874" width="13" style="1" customWidth="1"/>
    <col min="4875" max="4875" width="7.28515625" style="1" customWidth="1"/>
    <col min="4876" max="4877" width="4.7109375" style="1" customWidth="1"/>
    <col min="4878" max="4878" width="9.7109375" style="1" customWidth="1"/>
    <col min="4879" max="4879" width="7.42578125" style="1" customWidth="1"/>
    <col min="4880" max="4880" width="5.7109375" style="1" customWidth="1"/>
    <col min="4881" max="4883" width="6.42578125" style="1" customWidth="1"/>
    <col min="4884" max="4885" width="4.7109375" style="1" customWidth="1"/>
    <col min="4886" max="4886" width="12" style="1" customWidth="1"/>
    <col min="4887" max="4887" width="5.7109375" style="1" customWidth="1"/>
    <col min="4888" max="4888" width="9" style="1" customWidth="1"/>
    <col min="4889" max="4890" width="6.85546875" style="1" customWidth="1"/>
    <col min="4891" max="4891" width="7.42578125" style="1" customWidth="1"/>
    <col min="4892" max="4893" width="7.7109375" style="1" customWidth="1"/>
    <col min="4894" max="4894" width="7.140625" style="1" customWidth="1"/>
    <col min="4895" max="4895" width="5.42578125" style="1" customWidth="1"/>
    <col min="4896" max="4896" width="9.28515625" style="1" customWidth="1"/>
    <col min="4897" max="4897" width="9.7109375" style="1" customWidth="1"/>
    <col min="4898" max="4899" width="8.28515625" style="1" customWidth="1"/>
    <col min="4900" max="4900" width="4" style="1" customWidth="1"/>
    <col min="4901" max="4901" width="7.5703125" style="1" customWidth="1"/>
    <col min="4902" max="5129" width="9.140625" style="1"/>
    <col min="5130" max="5130" width="13" style="1" customWidth="1"/>
    <col min="5131" max="5131" width="7.28515625" style="1" customWidth="1"/>
    <col min="5132" max="5133" width="4.7109375" style="1" customWidth="1"/>
    <col min="5134" max="5134" width="9.7109375" style="1" customWidth="1"/>
    <col min="5135" max="5135" width="7.42578125" style="1" customWidth="1"/>
    <col min="5136" max="5136" width="5.7109375" style="1" customWidth="1"/>
    <col min="5137" max="5139" width="6.42578125" style="1" customWidth="1"/>
    <col min="5140" max="5141" width="4.7109375" style="1" customWidth="1"/>
    <col min="5142" max="5142" width="12" style="1" customWidth="1"/>
    <col min="5143" max="5143" width="5.7109375" style="1" customWidth="1"/>
    <col min="5144" max="5144" width="9" style="1" customWidth="1"/>
    <col min="5145" max="5146" width="6.85546875" style="1" customWidth="1"/>
    <col min="5147" max="5147" width="7.42578125" style="1" customWidth="1"/>
    <col min="5148" max="5149" width="7.7109375" style="1" customWidth="1"/>
    <col min="5150" max="5150" width="7.140625" style="1" customWidth="1"/>
    <col min="5151" max="5151" width="5.42578125" style="1" customWidth="1"/>
    <col min="5152" max="5152" width="9.28515625" style="1" customWidth="1"/>
    <col min="5153" max="5153" width="9.7109375" style="1" customWidth="1"/>
    <col min="5154" max="5155" width="8.28515625" style="1" customWidth="1"/>
    <col min="5156" max="5156" width="4" style="1" customWidth="1"/>
    <col min="5157" max="5157" width="7.5703125" style="1" customWidth="1"/>
    <col min="5158" max="5385" width="9.140625" style="1"/>
    <col min="5386" max="5386" width="13" style="1" customWidth="1"/>
    <col min="5387" max="5387" width="7.28515625" style="1" customWidth="1"/>
    <col min="5388" max="5389" width="4.7109375" style="1" customWidth="1"/>
    <col min="5390" max="5390" width="9.7109375" style="1" customWidth="1"/>
    <col min="5391" max="5391" width="7.42578125" style="1" customWidth="1"/>
    <col min="5392" max="5392" width="5.7109375" style="1" customWidth="1"/>
    <col min="5393" max="5395" width="6.42578125" style="1" customWidth="1"/>
    <col min="5396" max="5397" width="4.7109375" style="1" customWidth="1"/>
    <col min="5398" max="5398" width="12" style="1" customWidth="1"/>
    <col min="5399" max="5399" width="5.7109375" style="1" customWidth="1"/>
    <col min="5400" max="5400" width="9" style="1" customWidth="1"/>
    <col min="5401" max="5402" width="6.85546875" style="1" customWidth="1"/>
    <col min="5403" max="5403" width="7.42578125" style="1" customWidth="1"/>
    <col min="5404" max="5405" width="7.7109375" style="1" customWidth="1"/>
    <col min="5406" max="5406" width="7.140625" style="1" customWidth="1"/>
    <col min="5407" max="5407" width="5.42578125" style="1" customWidth="1"/>
    <col min="5408" max="5408" width="9.28515625" style="1" customWidth="1"/>
    <col min="5409" max="5409" width="9.7109375" style="1" customWidth="1"/>
    <col min="5410" max="5411" width="8.28515625" style="1" customWidth="1"/>
    <col min="5412" max="5412" width="4" style="1" customWidth="1"/>
    <col min="5413" max="5413" width="7.5703125" style="1" customWidth="1"/>
    <col min="5414" max="5641" width="9.140625" style="1"/>
    <col min="5642" max="5642" width="13" style="1" customWidth="1"/>
    <col min="5643" max="5643" width="7.28515625" style="1" customWidth="1"/>
    <col min="5644" max="5645" width="4.7109375" style="1" customWidth="1"/>
    <col min="5646" max="5646" width="9.7109375" style="1" customWidth="1"/>
    <col min="5647" max="5647" width="7.42578125" style="1" customWidth="1"/>
    <col min="5648" max="5648" width="5.7109375" style="1" customWidth="1"/>
    <col min="5649" max="5651" width="6.42578125" style="1" customWidth="1"/>
    <col min="5652" max="5653" width="4.7109375" style="1" customWidth="1"/>
    <col min="5654" max="5654" width="12" style="1" customWidth="1"/>
    <col min="5655" max="5655" width="5.7109375" style="1" customWidth="1"/>
    <col min="5656" max="5656" width="9" style="1" customWidth="1"/>
    <col min="5657" max="5658" width="6.85546875" style="1" customWidth="1"/>
    <col min="5659" max="5659" width="7.42578125" style="1" customWidth="1"/>
    <col min="5660" max="5661" width="7.7109375" style="1" customWidth="1"/>
    <col min="5662" max="5662" width="7.140625" style="1" customWidth="1"/>
    <col min="5663" max="5663" width="5.42578125" style="1" customWidth="1"/>
    <col min="5664" max="5664" width="9.28515625" style="1" customWidth="1"/>
    <col min="5665" max="5665" width="9.7109375" style="1" customWidth="1"/>
    <col min="5666" max="5667" width="8.28515625" style="1" customWidth="1"/>
    <col min="5668" max="5668" width="4" style="1" customWidth="1"/>
    <col min="5669" max="5669" width="7.5703125" style="1" customWidth="1"/>
    <col min="5670" max="5897" width="9.140625" style="1"/>
    <col min="5898" max="5898" width="13" style="1" customWidth="1"/>
    <col min="5899" max="5899" width="7.28515625" style="1" customWidth="1"/>
    <col min="5900" max="5901" width="4.7109375" style="1" customWidth="1"/>
    <col min="5902" max="5902" width="9.7109375" style="1" customWidth="1"/>
    <col min="5903" max="5903" width="7.42578125" style="1" customWidth="1"/>
    <col min="5904" max="5904" width="5.7109375" style="1" customWidth="1"/>
    <col min="5905" max="5907" width="6.42578125" style="1" customWidth="1"/>
    <col min="5908" max="5909" width="4.7109375" style="1" customWidth="1"/>
    <col min="5910" max="5910" width="12" style="1" customWidth="1"/>
    <col min="5911" max="5911" width="5.7109375" style="1" customWidth="1"/>
    <col min="5912" max="5912" width="9" style="1" customWidth="1"/>
    <col min="5913" max="5914" width="6.85546875" style="1" customWidth="1"/>
    <col min="5915" max="5915" width="7.42578125" style="1" customWidth="1"/>
    <col min="5916" max="5917" width="7.7109375" style="1" customWidth="1"/>
    <col min="5918" max="5918" width="7.140625" style="1" customWidth="1"/>
    <col min="5919" max="5919" width="5.42578125" style="1" customWidth="1"/>
    <col min="5920" max="5920" width="9.28515625" style="1" customWidth="1"/>
    <col min="5921" max="5921" width="9.7109375" style="1" customWidth="1"/>
    <col min="5922" max="5923" width="8.28515625" style="1" customWidth="1"/>
    <col min="5924" max="5924" width="4" style="1" customWidth="1"/>
    <col min="5925" max="5925" width="7.5703125" style="1" customWidth="1"/>
    <col min="5926" max="6153" width="9.140625" style="1"/>
    <col min="6154" max="6154" width="13" style="1" customWidth="1"/>
    <col min="6155" max="6155" width="7.28515625" style="1" customWidth="1"/>
    <col min="6156" max="6157" width="4.7109375" style="1" customWidth="1"/>
    <col min="6158" max="6158" width="9.7109375" style="1" customWidth="1"/>
    <col min="6159" max="6159" width="7.42578125" style="1" customWidth="1"/>
    <col min="6160" max="6160" width="5.7109375" style="1" customWidth="1"/>
    <col min="6161" max="6163" width="6.42578125" style="1" customWidth="1"/>
    <col min="6164" max="6165" width="4.7109375" style="1" customWidth="1"/>
    <col min="6166" max="6166" width="12" style="1" customWidth="1"/>
    <col min="6167" max="6167" width="5.7109375" style="1" customWidth="1"/>
    <col min="6168" max="6168" width="9" style="1" customWidth="1"/>
    <col min="6169" max="6170" width="6.85546875" style="1" customWidth="1"/>
    <col min="6171" max="6171" width="7.42578125" style="1" customWidth="1"/>
    <col min="6172" max="6173" width="7.7109375" style="1" customWidth="1"/>
    <col min="6174" max="6174" width="7.140625" style="1" customWidth="1"/>
    <col min="6175" max="6175" width="5.42578125" style="1" customWidth="1"/>
    <col min="6176" max="6176" width="9.28515625" style="1" customWidth="1"/>
    <col min="6177" max="6177" width="9.7109375" style="1" customWidth="1"/>
    <col min="6178" max="6179" width="8.28515625" style="1" customWidth="1"/>
    <col min="6180" max="6180" width="4" style="1" customWidth="1"/>
    <col min="6181" max="6181" width="7.5703125" style="1" customWidth="1"/>
    <col min="6182" max="6409" width="9.140625" style="1"/>
    <col min="6410" max="6410" width="13" style="1" customWidth="1"/>
    <col min="6411" max="6411" width="7.28515625" style="1" customWidth="1"/>
    <col min="6412" max="6413" width="4.7109375" style="1" customWidth="1"/>
    <col min="6414" max="6414" width="9.7109375" style="1" customWidth="1"/>
    <col min="6415" max="6415" width="7.42578125" style="1" customWidth="1"/>
    <col min="6416" max="6416" width="5.7109375" style="1" customWidth="1"/>
    <col min="6417" max="6419" width="6.42578125" style="1" customWidth="1"/>
    <col min="6420" max="6421" width="4.7109375" style="1" customWidth="1"/>
    <col min="6422" max="6422" width="12" style="1" customWidth="1"/>
    <col min="6423" max="6423" width="5.7109375" style="1" customWidth="1"/>
    <col min="6424" max="6424" width="9" style="1" customWidth="1"/>
    <col min="6425" max="6426" width="6.85546875" style="1" customWidth="1"/>
    <col min="6427" max="6427" width="7.42578125" style="1" customWidth="1"/>
    <col min="6428" max="6429" width="7.7109375" style="1" customWidth="1"/>
    <col min="6430" max="6430" width="7.140625" style="1" customWidth="1"/>
    <col min="6431" max="6431" width="5.42578125" style="1" customWidth="1"/>
    <col min="6432" max="6432" width="9.28515625" style="1" customWidth="1"/>
    <col min="6433" max="6433" width="9.7109375" style="1" customWidth="1"/>
    <col min="6434" max="6435" width="8.28515625" style="1" customWidth="1"/>
    <col min="6436" max="6436" width="4" style="1" customWidth="1"/>
    <col min="6437" max="6437" width="7.5703125" style="1" customWidth="1"/>
    <col min="6438" max="6665" width="9.140625" style="1"/>
    <col min="6666" max="6666" width="13" style="1" customWidth="1"/>
    <col min="6667" max="6667" width="7.28515625" style="1" customWidth="1"/>
    <col min="6668" max="6669" width="4.7109375" style="1" customWidth="1"/>
    <col min="6670" max="6670" width="9.7109375" style="1" customWidth="1"/>
    <col min="6671" max="6671" width="7.42578125" style="1" customWidth="1"/>
    <col min="6672" max="6672" width="5.7109375" style="1" customWidth="1"/>
    <col min="6673" max="6675" width="6.42578125" style="1" customWidth="1"/>
    <col min="6676" max="6677" width="4.7109375" style="1" customWidth="1"/>
    <col min="6678" max="6678" width="12" style="1" customWidth="1"/>
    <col min="6679" max="6679" width="5.7109375" style="1" customWidth="1"/>
    <col min="6680" max="6680" width="9" style="1" customWidth="1"/>
    <col min="6681" max="6682" width="6.85546875" style="1" customWidth="1"/>
    <col min="6683" max="6683" width="7.42578125" style="1" customWidth="1"/>
    <col min="6684" max="6685" width="7.7109375" style="1" customWidth="1"/>
    <col min="6686" max="6686" width="7.140625" style="1" customWidth="1"/>
    <col min="6687" max="6687" width="5.42578125" style="1" customWidth="1"/>
    <col min="6688" max="6688" width="9.28515625" style="1" customWidth="1"/>
    <col min="6689" max="6689" width="9.7109375" style="1" customWidth="1"/>
    <col min="6690" max="6691" width="8.28515625" style="1" customWidth="1"/>
    <col min="6692" max="6692" width="4" style="1" customWidth="1"/>
    <col min="6693" max="6693" width="7.5703125" style="1" customWidth="1"/>
    <col min="6694" max="6921" width="9.140625" style="1"/>
    <col min="6922" max="6922" width="13" style="1" customWidth="1"/>
    <col min="6923" max="6923" width="7.28515625" style="1" customWidth="1"/>
    <col min="6924" max="6925" width="4.7109375" style="1" customWidth="1"/>
    <col min="6926" max="6926" width="9.7109375" style="1" customWidth="1"/>
    <col min="6927" max="6927" width="7.42578125" style="1" customWidth="1"/>
    <col min="6928" max="6928" width="5.7109375" style="1" customWidth="1"/>
    <col min="6929" max="6931" width="6.42578125" style="1" customWidth="1"/>
    <col min="6932" max="6933" width="4.7109375" style="1" customWidth="1"/>
    <col min="6934" max="6934" width="12" style="1" customWidth="1"/>
    <col min="6935" max="6935" width="5.7109375" style="1" customWidth="1"/>
    <col min="6936" max="6936" width="9" style="1" customWidth="1"/>
    <col min="6937" max="6938" width="6.85546875" style="1" customWidth="1"/>
    <col min="6939" max="6939" width="7.42578125" style="1" customWidth="1"/>
    <col min="6940" max="6941" width="7.7109375" style="1" customWidth="1"/>
    <col min="6942" max="6942" width="7.140625" style="1" customWidth="1"/>
    <col min="6943" max="6943" width="5.42578125" style="1" customWidth="1"/>
    <col min="6944" max="6944" width="9.28515625" style="1" customWidth="1"/>
    <col min="6945" max="6945" width="9.7109375" style="1" customWidth="1"/>
    <col min="6946" max="6947" width="8.28515625" style="1" customWidth="1"/>
    <col min="6948" max="6948" width="4" style="1" customWidth="1"/>
    <col min="6949" max="6949" width="7.5703125" style="1" customWidth="1"/>
    <col min="6950" max="7177" width="9.140625" style="1"/>
    <col min="7178" max="7178" width="13" style="1" customWidth="1"/>
    <col min="7179" max="7179" width="7.28515625" style="1" customWidth="1"/>
    <col min="7180" max="7181" width="4.7109375" style="1" customWidth="1"/>
    <col min="7182" max="7182" width="9.7109375" style="1" customWidth="1"/>
    <col min="7183" max="7183" width="7.42578125" style="1" customWidth="1"/>
    <col min="7184" max="7184" width="5.7109375" style="1" customWidth="1"/>
    <col min="7185" max="7187" width="6.42578125" style="1" customWidth="1"/>
    <col min="7188" max="7189" width="4.7109375" style="1" customWidth="1"/>
    <col min="7190" max="7190" width="12" style="1" customWidth="1"/>
    <col min="7191" max="7191" width="5.7109375" style="1" customWidth="1"/>
    <col min="7192" max="7192" width="9" style="1" customWidth="1"/>
    <col min="7193" max="7194" width="6.85546875" style="1" customWidth="1"/>
    <col min="7195" max="7195" width="7.42578125" style="1" customWidth="1"/>
    <col min="7196" max="7197" width="7.7109375" style="1" customWidth="1"/>
    <col min="7198" max="7198" width="7.140625" style="1" customWidth="1"/>
    <col min="7199" max="7199" width="5.42578125" style="1" customWidth="1"/>
    <col min="7200" max="7200" width="9.28515625" style="1" customWidth="1"/>
    <col min="7201" max="7201" width="9.7109375" style="1" customWidth="1"/>
    <col min="7202" max="7203" width="8.28515625" style="1" customWidth="1"/>
    <col min="7204" max="7204" width="4" style="1" customWidth="1"/>
    <col min="7205" max="7205" width="7.5703125" style="1" customWidth="1"/>
    <col min="7206" max="7433" width="9.140625" style="1"/>
    <col min="7434" max="7434" width="13" style="1" customWidth="1"/>
    <col min="7435" max="7435" width="7.28515625" style="1" customWidth="1"/>
    <col min="7436" max="7437" width="4.7109375" style="1" customWidth="1"/>
    <col min="7438" max="7438" width="9.7109375" style="1" customWidth="1"/>
    <col min="7439" max="7439" width="7.42578125" style="1" customWidth="1"/>
    <col min="7440" max="7440" width="5.7109375" style="1" customWidth="1"/>
    <col min="7441" max="7443" width="6.42578125" style="1" customWidth="1"/>
    <col min="7444" max="7445" width="4.7109375" style="1" customWidth="1"/>
    <col min="7446" max="7446" width="12" style="1" customWidth="1"/>
    <col min="7447" max="7447" width="5.7109375" style="1" customWidth="1"/>
    <col min="7448" max="7448" width="9" style="1" customWidth="1"/>
    <col min="7449" max="7450" width="6.85546875" style="1" customWidth="1"/>
    <col min="7451" max="7451" width="7.42578125" style="1" customWidth="1"/>
    <col min="7452" max="7453" width="7.7109375" style="1" customWidth="1"/>
    <col min="7454" max="7454" width="7.140625" style="1" customWidth="1"/>
    <col min="7455" max="7455" width="5.42578125" style="1" customWidth="1"/>
    <col min="7456" max="7456" width="9.28515625" style="1" customWidth="1"/>
    <col min="7457" max="7457" width="9.7109375" style="1" customWidth="1"/>
    <col min="7458" max="7459" width="8.28515625" style="1" customWidth="1"/>
    <col min="7460" max="7460" width="4" style="1" customWidth="1"/>
    <col min="7461" max="7461" width="7.5703125" style="1" customWidth="1"/>
    <col min="7462" max="7689" width="9.140625" style="1"/>
    <col min="7690" max="7690" width="13" style="1" customWidth="1"/>
    <col min="7691" max="7691" width="7.28515625" style="1" customWidth="1"/>
    <col min="7692" max="7693" width="4.7109375" style="1" customWidth="1"/>
    <col min="7694" max="7694" width="9.7109375" style="1" customWidth="1"/>
    <col min="7695" max="7695" width="7.42578125" style="1" customWidth="1"/>
    <col min="7696" max="7696" width="5.7109375" style="1" customWidth="1"/>
    <col min="7697" max="7699" width="6.42578125" style="1" customWidth="1"/>
    <col min="7700" max="7701" width="4.7109375" style="1" customWidth="1"/>
    <col min="7702" max="7702" width="12" style="1" customWidth="1"/>
    <col min="7703" max="7703" width="5.7109375" style="1" customWidth="1"/>
    <col min="7704" max="7704" width="9" style="1" customWidth="1"/>
    <col min="7705" max="7706" width="6.85546875" style="1" customWidth="1"/>
    <col min="7707" max="7707" width="7.42578125" style="1" customWidth="1"/>
    <col min="7708" max="7709" width="7.7109375" style="1" customWidth="1"/>
    <col min="7710" max="7710" width="7.140625" style="1" customWidth="1"/>
    <col min="7711" max="7711" width="5.42578125" style="1" customWidth="1"/>
    <col min="7712" max="7712" width="9.28515625" style="1" customWidth="1"/>
    <col min="7713" max="7713" width="9.7109375" style="1" customWidth="1"/>
    <col min="7714" max="7715" width="8.28515625" style="1" customWidth="1"/>
    <col min="7716" max="7716" width="4" style="1" customWidth="1"/>
    <col min="7717" max="7717" width="7.5703125" style="1" customWidth="1"/>
    <col min="7718" max="7945" width="9.140625" style="1"/>
    <col min="7946" max="7946" width="13" style="1" customWidth="1"/>
    <col min="7947" max="7947" width="7.28515625" style="1" customWidth="1"/>
    <col min="7948" max="7949" width="4.7109375" style="1" customWidth="1"/>
    <col min="7950" max="7950" width="9.7109375" style="1" customWidth="1"/>
    <col min="7951" max="7951" width="7.42578125" style="1" customWidth="1"/>
    <col min="7952" max="7952" width="5.7109375" style="1" customWidth="1"/>
    <col min="7953" max="7955" width="6.42578125" style="1" customWidth="1"/>
    <col min="7956" max="7957" width="4.7109375" style="1" customWidth="1"/>
    <col min="7958" max="7958" width="12" style="1" customWidth="1"/>
    <col min="7959" max="7959" width="5.7109375" style="1" customWidth="1"/>
    <col min="7960" max="7960" width="9" style="1" customWidth="1"/>
    <col min="7961" max="7962" width="6.85546875" style="1" customWidth="1"/>
    <col min="7963" max="7963" width="7.42578125" style="1" customWidth="1"/>
    <col min="7964" max="7965" width="7.7109375" style="1" customWidth="1"/>
    <col min="7966" max="7966" width="7.140625" style="1" customWidth="1"/>
    <col min="7967" max="7967" width="5.42578125" style="1" customWidth="1"/>
    <col min="7968" max="7968" width="9.28515625" style="1" customWidth="1"/>
    <col min="7969" max="7969" width="9.7109375" style="1" customWidth="1"/>
    <col min="7970" max="7971" width="8.28515625" style="1" customWidth="1"/>
    <col min="7972" max="7972" width="4" style="1" customWidth="1"/>
    <col min="7973" max="7973" width="7.5703125" style="1" customWidth="1"/>
    <col min="7974" max="8201" width="9.140625" style="1"/>
    <col min="8202" max="8202" width="13" style="1" customWidth="1"/>
    <col min="8203" max="8203" width="7.28515625" style="1" customWidth="1"/>
    <col min="8204" max="8205" width="4.7109375" style="1" customWidth="1"/>
    <col min="8206" max="8206" width="9.7109375" style="1" customWidth="1"/>
    <col min="8207" max="8207" width="7.42578125" style="1" customWidth="1"/>
    <col min="8208" max="8208" width="5.7109375" style="1" customWidth="1"/>
    <col min="8209" max="8211" width="6.42578125" style="1" customWidth="1"/>
    <col min="8212" max="8213" width="4.7109375" style="1" customWidth="1"/>
    <col min="8214" max="8214" width="12" style="1" customWidth="1"/>
    <col min="8215" max="8215" width="5.7109375" style="1" customWidth="1"/>
    <col min="8216" max="8216" width="9" style="1" customWidth="1"/>
    <col min="8217" max="8218" width="6.85546875" style="1" customWidth="1"/>
    <col min="8219" max="8219" width="7.42578125" style="1" customWidth="1"/>
    <col min="8220" max="8221" width="7.7109375" style="1" customWidth="1"/>
    <col min="8222" max="8222" width="7.140625" style="1" customWidth="1"/>
    <col min="8223" max="8223" width="5.42578125" style="1" customWidth="1"/>
    <col min="8224" max="8224" width="9.28515625" style="1" customWidth="1"/>
    <col min="8225" max="8225" width="9.7109375" style="1" customWidth="1"/>
    <col min="8226" max="8227" width="8.28515625" style="1" customWidth="1"/>
    <col min="8228" max="8228" width="4" style="1" customWidth="1"/>
    <col min="8229" max="8229" width="7.5703125" style="1" customWidth="1"/>
    <col min="8230" max="8457" width="9.140625" style="1"/>
    <col min="8458" max="8458" width="13" style="1" customWidth="1"/>
    <col min="8459" max="8459" width="7.28515625" style="1" customWidth="1"/>
    <col min="8460" max="8461" width="4.7109375" style="1" customWidth="1"/>
    <col min="8462" max="8462" width="9.7109375" style="1" customWidth="1"/>
    <col min="8463" max="8463" width="7.42578125" style="1" customWidth="1"/>
    <col min="8464" max="8464" width="5.7109375" style="1" customWidth="1"/>
    <col min="8465" max="8467" width="6.42578125" style="1" customWidth="1"/>
    <col min="8468" max="8469" width="4.7109375" style="1" customWidth="1"/>
    <col min="8470" max="8470" width="12" style="1" customWidth="1"/>
    <col min="8471" max="8471" width="5.7109375" style="1" customWidth="1"/>
    <col min="8472" max="8472" width="9" style="1" customWidth="1"/>
    <col min="8473" max="8474" width="6.85546875" style="1" customWidth="1"/>
    <col min="8475" max="8475" width="7.42578125" style="1" customWidth="1"/>
    <col min="8476" max="8477" width="7.7109375" style="1" customWidth="1"/>
    <col min="8478" max="8478" width="7.140625" style="1" customWidth="1"/>
    <col min="8479" max="8479" width="5.42578125" style="1" customWidth="1"/>
    <col min="8480" max="8480" width="9.28515625" style="1" customWidth="1"/>
    <col min="8481" max="8481" width="9.7109375" style="1" customWidth="1"/>
    <col min="8482" max="8483" width="8.28515625" style="1" customWidth="1"/>
    <col min="8484" max="8484" width="4" style="1" customWidth="1"/>
    <col min="8485" max="8485" width="7.5703125" style="1" customWidth="1"/>
    <col min="8486" max="8713" width="9.140625" style="1"/>
    <col min="8714" max="8714" width="13" style="1" customWidth="1"/>
    <col min="8715" max="8715" width="7.28515625" style="1" customWidth="1"/>
    <col min="8716" max="8717" width="4.7109375" style="1" customWidth="1"/>
    <col min="8718" max="8718" width="9.7109375" style="1" customWidth="1"/>
    <col min="8719" max="8719" width="7.42578125" style="1" customWidth="1"/>
    <col min="8720" max="8720" width="5.7109375" style="1" customWidth="1"/>
    <col min="8721" max="8723" width="6.42578125" style="1" customWidth="1"/>
    <col min="8724" max="8725" width="4.7109375" style="1" customWidth="1"/>
    <col min="8726" max="8726" width="12" style="1" customWidth="1"/>
    <col min="8727" max="8727" width="5.7109375" style="1" customWidth="1"/>
    <col min="8728" max="8728" width="9" style="1" customWidth="1"/>
    <col min="8729" max="8730" width="6.85546875" style="1" customWidth="1"/>
    <col min="8731" max="8731" width="7.42578125" style="1" customWidth="1"/>
    <col min="8732" max="8733" width="7.7109375" style="1" customWidth="1"/>
    <col min="8734" max="8734" width="7.140625" style="1" customWidth="1"/>
    <col min="8735" max="8735" width="5.42578125" style="1" customWidth="1"/>
    <col min="8736" max="8736" width="9.28515625" style="1" customWidth="1"/>
    <col min="8737" max="8737" width="9.7109375" style="1" customWidth="1"/>
    <col min="8738" max="8739" width="8.28515625" style="1" customWidth="1"/>
    <col min="8740" max="8740" width="4" style="1" customWidth="1"/>
    <col min="8741" max="8741" width="7.5703125" style="1" customWidth="1"/>
    <col min="8742" max="8969" width="9.140625" style="1"/>
    <col min="8970" max="8970" width="13" style="1" customWidth="1"/>
    <col min="8971" max="8971" width="7.28515625" style="1" customWidth="1"/>
    <col min="8972" max="8973" width="4.7109375" style="1" customWidth="1"/>
    <col min="8974" max="8974" width="9.7109375" style="1" customWidth="1"/>
    <col min="8975" max="8975" width="7.42578125" style="1" customWidth="1"/>
    <col min="8976" max="8976" width="5.7109375" style="1" customWidth="1"/>
    <col min="8977" max="8979" width="6.42578125" style="1" customWidth="1"/>
    <col min="8980" max="8981" width="4.7109375" style="1" customWidth="1"/>
    <col min="8982" max="8982" width="12" style="1" customWidth="1"/>
    <col min="8983" max="8983" width="5.7109375" style="1" customWidth="1"/>
    <col min="8984" max="8984" width="9" style="1" customWidth="1"/>
    <col min="8985" max="8986" width="6.85546875" style="1" customWidth="1"/>
    <col min="8987" max="8987" width="7.42578125" style="1" customWidth="1"/>
    <col min="8988" max="8989" width="7.7109375" style="1" customWidth="1"/>
    <col min="8990" max="8990" width="7.140625" style="1" customWidth="1"/>
    <col min="8991" max="8991" width="5.42578125" style="1" customWidth="1"/>
    <col min="8992" max="8992" width="9.28515625" style="1" customWidth="1"/>
    <col min="8993" max="8993" width="9.7109375" style="1" customWidth="1"/>
    <col min="8994" max="8995" width="8.28515625" style="1" customWidth="1"/>
    <col min="8996" max="8996" width="4" style="1" customWidth="1"/>
    <col min="8997" max="8997" width="7.5703125" style="1" customWidth="1"/>
    <col min="8998" max="9225" width="9.140625" style="1"/>
    <col min="9226" max="9226" width="13" style="1" customWidth="1"/>
    <col min="9227" max="9227" width="7.28515625" style="1" customWidth="1"/>
    <col min="9228" max="9229" width="4.7109375" style="1" customWidth="1"/>
    <col min="9230" max="9230" width="9.7109375" style="1" customWidth="1"/>
    <col min="9231" max="9231" width="7.42578125" style="1" customWidth="1"/>
    <col min="9232" max="9232" width="5.7109375" style="1" customWidth="1"/>
    <col min="9233" max="9235" width="6.42578125" style="1" customWidth="1"/>
    <col min="9236" max="9237" width="4.7109375" style="1" customWidth="1"/>
    <col min="9238" max="9238" width="12" style="1" customWidth="1"/>
    <col min="9239" max="9239" width="5.7109375" style="1" customWidth="1"/>
    <col min="9240" max="9240" width="9" style="1" customWidth="1"/>
    <col min="9241" max="9242" width="6.85546875" style="1" customWidth="1"/>
    <col min="9243" max="9243" width="7.42578125" style="1" customWidth="1"/>
    <col min="9244" max="9245" width="7.7109375" style="1" customWidth="1"/>
    <col min="9246" max="9246" width="7.140625" style="1" customWidth="1"/>
    <col min="9247" max="9247" width="5.42578125" style="1" customWidth="1"/>
    <col min="9248" max="9248" width="9.28515625" style="1" customWidth="1"/>
    <col min="9249" max="9249" width="9.7109375" style="1" customWidth="1"/>
    <col min="9250" max="9251" width="8.28515625" style="1" customWidth="1"/>
    <col min="9252" max="9252" width="4" style="1" customWidth="1"/>
    <col min="9253" max="9253" width="7.5703125" style="1" customWidth="1"/>
    <col min="9254" max="9481" width="9.140625" style="1"/>
    <col min="9482" max="9482" width="13" style="1" customWidth="1"/>
    <col min="9483" max="9483" width="7.28515625" style="1" customWidth="1"/>
    <col min="9484" max="9485" width="4.7109375" style="1" customWidth="1"/>
    <col min="9486" max="9486" width="9.7109375" style="1" customWidth="1"/>
    <col min="9487" max="9487" width="7.42578125" style="1" customWidth="1"/>
    <col min="9488" max="9488" width="5.7109375" style="1" customWidth="1"/>
    <col min="9489" max="9491" width="6.42578125" style="1" customWidth="1"/>
    <col min="9492" max="9493" width="4.7109375" style="1" customWidth="1"/>
    <col min="9494" max="9494" width="12" style="1" customWidth="1"/>
    <col min="9495" max="9495" width="5.7109375" style="1" customWidth="1"/>
    <col min="9496" max="9496" width="9" style="1" customWidth="1"/>
    <col min="9497" max="9498" width="6.85546875" style="1" customWidth="1"/>
    <col min="9499" max="9499" width="7.42578125" style="1" customWidth="1"/>
    <col min="9500" max="9501" width="7.7109375" style="1" customWidth="1"/>
    <col min="9502" max="9502" width="7.140625" style="1" customWidth="1"/>
    <col min="9503" max="9503" width="5.42578125" style="1" customWidth="1"/>
    <col min="9504" max="9504" width="9.28515625" style="1" customWidth="1"/>
    <col min="9505" max="9505" width="9.7109375" style="1" customWidth="1"/>
    <col min="9506" max="9507" width="8.28515625" style="1" customWidth="1"/>
    <col min="9508" max="9508" width="4" style="1" customWidth="1"/>
    <col min="9509" max="9509" width="7.5703125" style="1" customWidth="1"/>
    <col min="9510" max="9737" width="9.140625" style="1"/>
    <col min="9738" max="9738" width="13" style="1" customWidth="1"/>
    <col min="9739" max="9739" width="7.28515625" style="1" customWidth="1"/>
    <col min="9740" max="9741" width="4.7109375" style="1" customWidth="1"/>
    <col min="9742" max="9742" width="9.7109375" style="1" customWidth="1"/>
    <col min="9743" max="9743" width="7.42578125" style="1" customWidth="1"/>
    <col min="9744" max="9744" width="5.7109375" style="1" customWidth="1"/>
    <col min="9745" max="9747" width="6.42578125" style="1" customWidth="1"/>
    <col min="9748" max="9749" width="4.7109375" style="1" customWidth="1"/>
    <col min="9750" max="9750" width="12" style="1" customWidth="1"/>
    <col min="9751" max="9751" width="5.7109375" style="1" customWidth="1"/>
    <col min="9752" max="9752" width="9" style="1" customWidth="1"/>
    <col min="9753" max="9754" width="6.85546875" style="1" customWidth="1"/>
    <col min="9755" max="9755" width="7.42578125" style="1" customWidth="1"/>
    <col min="9756" max="9757" width="7.7109375" style="1" customWidth="1"/>
    <col min="9758" max="9758" width="7.140625" style="1" customWidth="1"/>
    <col min="9759" max="9759" width="5.42578125" style="1" customWidth="1"/>
    <col min="9760" max="9760" width="9.28515625" style="1" customWidth="1"/>
    <col min="9761" max="9761" width="9.7109375" style="1" customWidth="1"/>
    <col min="9762" max="9763" width="8.28515625" style="1" customWidth="1"/>
    <col min="9764" max="9764" width="4" style="1" customWidth="1"/>
    <col min="9765" max="9765" width="7.5703125" style="1" customWidth="1"/>
    <col min="9766" max="9993" width="9.140625" style="1"/>
    <col min="9994" max="9994" width="13" style="1" customWidth="1"/>
    <col min="9995" max="9995" width="7.28515625" style="1" customWidth="1"/>
    <col min="9996" max="9997" width="4.7109375" style="1" customWidth="1"/>
    <col min="9998" max="9998" width="9.7109375" style="1" customWidth="1"/>
    <col min="9999" max="9999" width="7.42578125" style="1" customWidth="1"/>
    <col min="10000" max="10000" width="5.7109375" style="1" customWidth="1"/>
    <col min="10001" max="10003" width="6.42578125" style="1" customWidth="1"/>
    <col min="10004" max="10005" width="4.7109375" style="1" customWidth="1"/>
    <col min="10006" max="10006" width="12" style="1" customWidth="1"/>
    <col min="10007" max="10007" width="5.7109375" style="1" customWidth="1"/>
    <col min="10008" max="10008" width="9" style="1" customWidth="1"/>
    <col min="10009" max="10010" width="6.85546875" style="1" customWidth="1"/>
    <col min="10011" max="10011" width="7.42578125" style="1" customWidth="1"/>
    <col min="10012" max="10013" width="7.7109375" style="1" customWidth="1"/>
    <col min="10014" max="10014" width="7.140625" style="1" customWidth="1"/>
    <col min="10015" max="10015" width="5.42578125" style="1" customWidth="1"/>
    <col min="10016" max="10016" width="9.28515625" style="1" customWidth="1"/>
    <col min="10017" max="10017" width="9.7109375" style="1" customWidth="1"/>
    <col min="10018" max="10019" width="8.28515625" style="1" customWidth="1"/>
    <col min="10020" max="10020" width="4" style="1" customWidth="1"/>
    <col min="10021" max="10021" width="7.5703125" style="1" customWidth="1"/>
    <col min="10022" max="10249" width="9.140625" style="1"/>
    <col min="10250" max="10250" width="13" style="1" customWidth="1"/>
    <col min="10251" max="10251" width="7.28515625" style="1" customWidth="1"/>
    <col min="10252" max="10253" width="4.7109375" style="1" customWidth="1"/>
    <col min="10254" max="10254" width="9.7109375" style="1" customWidth="1"/>
    <col min="10255" max="10255" width="7.42578125" style="1" customWidth="1"/>
    <col min="10256" max="10256" width="5.7109375" style="1" customWidth="1"/>
    <col min="10257" max="10259" width="6.42578125" style="1" customWidth="1"/>
    <col min="10260" max="10261" width="4.7109375" style="1" customWidth="1"/>
    <col min="10262" max="10262" width="12" style="1" customWidth="1"/>
    <col min="10263" max="10263" width="5.7109375" style="1" customWidth="1"/>
    <col min="10264" max="10264" width="9" style="1" customWidth="1"/>
    <col min="10265" max="10266" width="6.85546875" style="1" customWidth="1"/>
    <col min="10267" max="10267" width="7.42578125" style="1" customWidth="1"/>
    <col min="10268" max="10269" width="7.7109375" style="1" customWidth="1"/>
    <col min="10270" max="10270" width="7.140625" style="1" customWidth="1"/>
    <col min="10271" max="10271" width="5.42578125" style="1" customWidth="1"/>
    <col min="10272" max="10272" width="9.28515625" style="1" customWidth="1"/>
    <col min="10273" max="10273" width="9.7109375" style="1" customWidth="1"/>
    <col min="10274" max="10275" width="8.28515625" style="1" customWidth="1"/>
    <col min="10276" max="10276" width="4" style="1" customWidth="1"/>
    <col min="10277" max="10277" width="7.5703125" style="1" customWidth="1"/>
    <col min="10278" max="10505" width="9.140625" style="1"/>
    <col min="10506" max="10506" width="13" style="1" customWidth="1"/>
    <col min="10507" max="10507" width="7.28515625" style="1" customWidth="1"/>
    <col min="10508" max="10509" width="4.7109375" style="1" customWidth="1"/>
    <col min="10510" max="10510" width="9.7109375" style="1" customWidth="1"/>
    <col min="10511" max="10511" width="7.42578125" style="1" customWidth="1"/>
    <col min="10512" max="10512" width="5.7109375" style="1" customWidth="1"/>
    <col min="10513" max="10515" width="6.42578125" style="1" customWidth="1"/>
    <col min="10516" max="10517" width="4.7109375" style="1" customWidth="1"/>
    <col min="10518" max="10518" width="12" style="1" customWidth="1"/>
    <col min="10519" max="10519" width="5.7109375" style="1" customWidth="1"/>
    <col min="10520" max="10520" width="9" style="1" customWidth="1"/>
    <col min="10521" max="10522" width="6.85546875" style="1" customWidth="1"/>
    <col min="10523" max="10523" width="7.42578125" style="1" customWidth="1"/>
    <col min="10524" max="10525" width="7.7109375" style="1" customWidth="1"/>
    <col min="10526" max="10526" width="7.140625" style="1" customWidth="1"/>
    <col min="10527" max="10527" width="5.42578125" style="1" customWidth="1"/>
    <col min="10528" max="10528" width="9.28515625" style="1" customWidth="1"/>
    <col min="10529" max="10529" width="9.7109375" style="1" customWidth="1"/>
    <col min="10530" max="10531" width="8.28515625" style="1" customWidth="1"/>
    <col min="10532" max="10532" width="4" style="1" customWidth="1"/>
    <col min="10533" max="10533" width="7.5703125" style="1" customWidth="1"/>
    <col min="10534" max="10761" width="9.140625" style="1"/>
    <col min="10762" max="10762" width="13" style="1" customWidth="1"/>
    <col min="10763" max="10763" width="7.28515625" style="1" customWidth="1"/>
    <col min="10764" max="10765" width="4.7109375" style="1" customWidth="1"/>
    <col min="10766" max="10766" width="9.7109375" style="1" customWidth="1"/>
    <col min="10767" max="10767" width="7.42578125" style="1" customWidth="1"/>
    <col min="10768" max="10768" width="5.7109375" style="1" customWidth="1"/>
    <col min="10769" max="10771" width="6.42578125" style="1" customWidth="1"/>
    <col min="10772" max="10773" width="4.7109375" style="1" customWidth="1"/>
    <col min="10774" max="10774" width="12" style="1" customWidth="1"/>
    <col min="10775" max="10775" width="5.7109375" style="1" customWidth="1"/>
    <col min="10776" max="10776" width="9" style="1" customWidth="1"/>
    <col min="10777" max="10778" width="6.85546875" style="1" customWidth="1"/>
    <col min="10779" max="10779" width="7.42578125" style="1" customWidth="1"/>
    <col min="10780" max="10781" width="7.7109375" style="1" customWidth="1"/>
    <col min="10782" max="10782" width="7.140625" style="1" customWidth="1"/>
    <col min="10783" max="10783" width="5.42578125" style="1" customWidth="1"/>
    <col min="10784" max="10784" width="9.28515625" style="1" customWidth="1"/>
    <col min="10785" max="10785" width="9.7109375" style="1" customWidth="1"/>
    <col min="10786" max="10787" width="8.28515625" style="1" customWidth="1"/>
    <col min="10788" max="10788" width="4" style="1" customWidth="1"/>
    <col min="10789" max="10789" width="7.5703125" style="1" customWidth="1"/>
    <col min="10790" max="11017" width="9.140625" style="1"/>
    <col min="11018" max="11018" width="13" style="1" customWidth="1"/>
    <col min="11019" max="11019" width="7.28515625" style="1" customWidth="1"/>
    <col min="11020" max="11021" width="4.7109375" style="1" customWidth="1"/>
    <col min="11022" max="11022" width="9.7109375" style="1" customWidth="1"/>
    <col min="11023" max="11023" width="7.42578125" style="1" customWidth="1"/>
    <col min="11024" max="11024" width="5.7109375" style="1" customWidth="1"/>
    <col min="11025" max="11027" width="6.42578125" style="1" customWidth="1"/>
    <col min="11028" max="11029" width="4.7109375" style="1" customWidth="1"/>
    <col min="11030" max="11030" width="12" style="1" customWidth="1"/>
    <col min="11031" max="11031" width="5.7109375" style="1" customWidth="1"/>
    <col min="11032" max="11032" width="9" style="1" customWidth="1"/>
    <col min="11033" max="11034" width="6.85546875" style="1" customWidth="1"/>
    <col min="11035" max="11035" width="7.42578125" style="1" customWidth="1"/>
    <col min="11036" max="11037" width="7.7109375" style="1" customWidth="1"/>
    <col min="11038" max="11038" width="7.140625" style="1" customWidth="1"/>
    <col min="11039" max="11039" width="5.42578125" style="1" customWidth="1"/>
    <col min="11040" max="11040" width="9.28515625" style="1" customWidth="1"/>
    <col min="11041" max="11041" width="9.7109375" style="1" customWidth="1"/>
    <col min="11042" max="11043" width="8.28515625" style="1" customWidth="1"/>
    <col min="11044" max="11044" width="4" style="1" customWidth="1"/>
    <col min="11045" max="11045" width="7.5703125" style="1" customWidth="1"/>
    <col min="11046" max="11273" width="9.140625" style="1"/>
    <col min="11274" max="11274" width="13" style="1" customWidth="1"/>
    <col min="11275" max="11275" width="7.28515625" style="1" customWidth="1"/>
    <col min="11276" max="11277" width="4.7109375" style="1" customWidth="1"/>
    <col min="11278" max="11278" width="9.7109375" style="1" customWidth="1"/>
    <col min="11279" max="11279" width="7.42578125" style="1" customWidth="1"/>
    <col min="11280" max="11280" width="5.7109375" style="1" customWidth="1"/>
    <col min="11281" max="11283" width="6.42578125" style="1" customWidth="1"/>
    <col min="11284" max="11285" width="4.7109375" style="1" customWidth="1"/>
    <col min="11286" max="11286" width="12" style="1" customWidth="1"/>
    <col min="11287" max="11287" width="5.7109375" style="1" customWidth="1"/>
    <col min="11288" max="11288" width="9" style="1" customWidth="1"/>
    <col min="11289" max="11290" width="6.85546875" style="1" customWidth="1"/>
    <col min="11291" max="11291" width="7.42578125" style="1" customWidth="1"/>
    <col min="11292" max="11293" width="7.7109375" style="1" customWidth="1"/>
    <col min="11294" max="11294" width="7.140625" style="1" customWidth="1"/>
    <col min="11295" max="11295" width="5.42578125" style="1" customWidth="1"/>
    <col min="11296" max="11296" width="9.28515625" style="1" customWidth="1"/>
    <col min="11297" max="11297" width="9.7109375" style="1" customWidth="1"/>
    <col min="11298" max="11299" width="8.28515625" style="1" customWidth="1"/>
    <col min="11300" max="11300" width="4" style="1" customWidth="1"/>
    <col min="11301" max="11301" width="7.5703125" style="1" customWidth="1"/>
    <col min="11302" max="11529" width="9.140625" style="1"/>
    <col min="11530" max="11530" width="13" style="1" customWidth="1"/>
    <col min="11531" max="11531" width="7.28515625" style="1" customWidth="1"/>
    <col min="11532" max="11533" width="4.7109375" style="1" customWidth="1"/>
    <col min="11534" max="11534" width="9.7109375" style="1" customWidth="1"/>
    <col min="11535" max="11535" width="7.42578125" style="1" customWidth="1"/>
    <col min="11536" max="11536" width="5.7109375" style="1" customWidth="1"/>
    <col min="11537" max="11539" width="6.42578125" style="1" customWidth="1"/>
    <col min="11540" max="11541" width="4.7109375" style="1" customWidth="1"/>
    <col min="11542" max="11542" width="12" style="1" customWidth="1"/>
    <col min="11543" max="11543" width="5.7109375" style="1" customWidth="1"/>
    <col min="11544" max="11544" width="9" style="1" customWidth="1"/>
    <col min="11545" max="11546" width="6.85546875" style="1" customWidth="1"/>
    <col min="11547" max="11547" width="7.42578125" style="1" customWidth="1"/>
    <col min="11548" max="11549" width="7.7109375" style="1" customWidth="1"/>
    <col min="11550" max="11550" width="7.140625" style="1" customWidth="1"/>
    <col min="11551" max="11551" width="5.42578125" style="1" customWidth="1"/>
    <col min="11552" max="11552" width="9.28515625" style="1" customWidth="1"/>
    <col min="11553" max="11553" width="9.7109375" style="1" customWidth="1"/>
    <col min="11554" max="11555" width="8.28515625" style="1" customWidth="1"/>
    <col min="11556" max="11556" width="4" style="1" customWidth="1"/>
    <col min="11557" max="11557" width="7.5703125" style="1" customWidth="1"/>
    <col min="11558" max="11785" width="9.140625" style="1"/>
    <col min="11786" max="11786" width="13" style="1" customWidth="1"/>
    <col min="11787" max="11787" width="7.28515625" style="1" customWidth="1"/>
    <col min="11788" max="11789" width="4.7109375" style="1" customWidth="1"/>
    <col min="11790" max="11790" width="9.7109375" style="1" customWidth="1"/>
    <col min="11791" max="11791" width="7.42578125" style="1" customWidth="1"/>
    <col min="11792" max="11792" width="5.7109375" style="1" customWidth="1"/>
    <col min="11793" max="11795" width="6.42578125" style="1" customWidth="1"/>
    <col min="11796" max="11797" width="4.7109375" style="1" customWidth="1"/>
    <col min="11798" max="11798" width="12" style="1" customWidth="1"/>
    <col min="11799" max="11799" width="5.7109375" style="1" customWidth="1"/>
    <col min="11800" max="11800" width="9" style="1" customWidth="1"/>
    <col min="11801" max="11802" width="6.85546875" style="1" customWidth="1"/>
    <col min="11803" max="11803" width="7.42578125" style="1" customWidth="1"/>
    <col min="11804" max="11805" width="7.7109375" style="1" customWidth="1"/>
    <col min="11806" max="11806" width="7.140625" style="1" customWidth="1"/>
    <col min="11807" max="11807" width="5.42578125" style="1" customWidth="1"/>
    <col min="11808" max="11808" width="9.28515625" style="1" customWidth="1"/>
    <col min="11809" max="11809" width="9.7109375" style="1" customWidth="1"/>
    <col min="11810" max="11811" width="8.28515625" style="1" customWidth="1"/>
    <col min="11812" max="11812" width="4" style="1" customWidth="1"/>
    <col min="11813" max="11813" width="7.5703125" style="1" customWidth="1"/>
    <col min="11814" max="12041" width="9.140625" style="1"/>
    <col min="12042" max="12042" width="13" style="1" customWidth="1"/>
    <col min="12043" max="12043" width="7.28515625" style="1" customWidth="1"/>
    <col min="12044" max="12045" width="4.7109375" style="1" customWidth="1"/>
    <col min="12046" max="12046" width="9.7109375" style="1" customWidth="1"/>
    <col min="12047" max="12047" width="7.42578125" style="1" customWidth="1"/>
    <col min="12048" max="12048" width="5.7109375" style="1" customWidth="1"/>
    <col min="12049" max="12051" width="6.42578125" style="1" customWidth="1"/>
    <col min="12052" max="12053" width="4.7109375" style="1" customWidth="1"/>
    <col min="12054" max="12054" width="12" style="1" customWidth="1"/>
    <col min="12055" max="12055" width="5.7109375" style="1" customWidth="1"/>
    <col min="12056" max="12056" width="9" style="1" customWidth="1"/>
    <col min="12057" max="12058" width="6.85546875" style="1" customWidth="1"/>
    <col min="12059" max="12059" width="7.42578125" style="1" customWidth="1"/>
    <col min="12060" max="12061" width="7.7109375" style="1" customWidth="1"/>
    <col min="12062" max="12062" width="7.140625" style="1" customWidth="1"/>
    <col min="12063" max="12063" width="5.42578125" style="1" customWidth="1"/>
    <col min="12064" max="12064" width="9.28515625" style="1" customWidth="1"/>
    <col min="12065" max="12065" width="9.7109375" style="1" customWidth="1"/>
    <col min="12066" max="12067" width="8.28515625" style="1" customWidth="1"/>
    <col min="12068" max="12068" width="4" style="1" customWidth="1"/>
    <col min="12069" max="12069" width="7.5703125" style="1" customWidth="1"/>
    <col min="12070" max="12297" width="9.140625" style="1"/>
    <col min="12298" max="12298" width="13" style="1" customWidth="1"/>
    <col min="12299" max="12299" width="7.28515625" style="1" customWidth="1"/>
    <col min="12300" max="12301" width="4.7109375" style="1" customWidth="1"/>
    <col min="12302" max="12302" width="9.7109375" style="1" customWidth="1"/>
    <col min="12303" max="12303" width="7.42578125" style="1" customWidth="1"/>
    <col min="12304" max="12304" width="5.7109375" style="1" customWidth="1"/>
    <col min="12305" max="12307" width="6.42578125" style="1" customWidth="1"/>
    <col min="12308" max="12309" width="4.7109375" style="1" customWidth="1"/>
    <col min="12310" max="12310" width="12" style="1" customWidth="1"/>
    <col min="12311" max="12311" width="5.7109375" style="1" customWidth="1"/>
    <col min="12312" max="12312" width="9" style="1" customWidth="1"/>
    <col min="12313" max="12314" width="6.85546875" style="1" customWidth="1"/>
    <col min="12315" max="12315" width="7.42578125" style="1" customWidth="1"/>
    <col min="12316" max="12317" width="7.7109375" style="1" customWidth="1"/>
    <col min="12318" max="12318" width="7.140625" style="1" customWidth="1"/>
    <col min="12319" max="12319" width="5.42578125" style="1" customWidth="1"/>
    <col min="12320" max="12320" width="9.28515625" style="1" customWidth="1"/>
    <col min="12321" max="12321" width="9.7109375" style="1" customWidth="1"/>
    <col min="12322" max="12323" width="8.28515625" style="1" customWidth="1"/>
    <col min="12324" max="12324" width="4" style="1" customWidth="1"/>
    <col min="12325" max="12325" width="7.5703125" style="1" customWidth="1"/>
    <col min="12326" max="12553" width="9.140625" style="1"/>
    <col min="12554" max="12554" width="13" style="1" customWidth="1"/>
    <col min="12555" max="12555" width="7.28515625" style="1" customWidth="1"/>
    <col min="12556" max="12557" width="4.7109375" style="1" customWidth="1"/>
    <col min="12558" max="12558" width="9.7109375" style="1" customWidth="1"/>
    <col min="12559" max="12559" width="7.42578125" style="1" customWidth="1"/>
    <col min="12560" max="12560" width="5.7109375" style="1" customWidth="1"/>
    <col min="12561" max="12563" width="6.42578125" style="1" customWidth="1"/>
    <col min="12564" max="12565" width="4.7109375" style="1" customWidth="1"/>
    <col min="12566" max="12566" width="12" style="1" customWidth="1"/>
    <col min="12567" max="12567" width="5.7109375" style="1" customWidth="1"/>
    <col min="12568" max="12568" width="9" style="1" customWidth="1"/>
    <col min="12569" max="12570" width="6.85546875" style="1" customWidth="1"/>
    <col min="12571" max="12571" width="7.42578125" style="1" customWidth="1"/>
    <col min="12572" max="12573" width="7.7109375" style="1" customWidth="1"/>
    <col min="12574" max="12574" width="7.140625" style="1" customWidth="1"/>
    <col min="12575" max="12575" width="5.42578125" style="1" customWidth="1"/>
    <col min="12576" max="12576" width="9.28515625" style="1" customWidth="1"/>
    <col min="12577" max="12577" width="9.7109375" style="1" customWidth="1"/>
    <col min="12578" max="12579" width="8.28515625" style="1" customWidth="1"/>
    <col min="12580" max="12580" width="4" style="1" customWidth="1"/>
    <col min="12581" max="12581" width="7.5703125" style="1" customWidth="1"/>
    <col min="12582" max="12809" width="9.140625" style="1"/>
    <col min="12810" max="12810" width="13" style="1" customWidth="1"/>
    <col min="12811" max="12811" width="7.28515625" style="1" customWidth="1"/>
    <col min="12812" max="12813" width="4.7109375" style="1" customWidth="1"/>
    <col min="12814" max="12814" width="9.7109375" style="1" customWidth="1"/>
    <col min="12815" max="12815" width="7.42578125" style="1" customWidth="1"/>
    <col min="12816" max="12816" width="5.7109375" style="1" customWidth="1"/>
    <col min="12817" max="12819" width="6.42578125" style="1" customWidth="1"/>
    <col min="12820" max="12821" width="4.7109375" style="1" customWidth="1"/>
    <col min="12822" max="12822" width="12" style="1" customWidth="1"/>
    <col min="12823" max="12823" width="5.7109375" style="1" customWidth="1"/>
    <col min="12824" max="12824" width="9" style="1" customWidth="1"/>
    <col min="12825" max="12826" width="6.85546875" style="1" customWidth="1"/>
    <col min="12827" max="12827" width="7.42578125" style="1" customWidth="1"/>
    <col min="12828" max="12829" width="7.7109375" style="1" customWidth="1"/>
    <col min="12830" max="12830" width="7.140625" style="1" customWidth="1"/>
    <col min="12831" max="12831" width="5.42578125" style="1" customWidth="1"/>
    <col min="12832" max="12832" width="9.28515625" style="1" customWidth="1"/>
    <col min="12833" max="12833" width="9.7109375" style="1" customWidth="1"/>
    <col min="12834" max="12835" width="8.28515625" style="1" customWidth="1"/>
    <col min="12836" max="12836" width="4" style="1" customWidth="1"/>
    <col min="12837" max="12837" width="7.5703125" style="1" customWidth="1"/>
    <col min="12838" max="13065" width="9.140625" style="1"/>
    <col min="13066" max="13066" width="13" style="1" customWidth="1"/>
    <col min="13067" max="13067" width="7.28515625" style="1" customWidth="1"/>
    <col min="13068" max="13069" width="4.7109375" style="1" customWidth="1"/>
    <col min="13070" max="13070" width="9.7109375" style="1" customWidth="1"/>
    <col min="13071" max="13071" width="7.42578125" style="1" customWidth="1"/>
    <col min="13072" max="13072" width="5.7109375" style="1" customWidth="1"/>
    <col min="13073" max="13075" width="6.42578125" style="1" customWidth="1"/>
    <col min="13076" max="13077" width="4.7109375" style="1" customWidth="1"/>
    <col min="13078" max="13078" width="12" style="1" customWidth="1"/>
    <col min="13079" max="13079" width="5.7109375" style="1" customWidth="1"/>
    <col min="13080" max="13080" width="9" style="1" customWidth="1"/>
    <col min="13081" max="13082" width="6.85546875" style="1" customWidth="1"/>
    <col min="13083" max="13083" width="7.42578125" style="1" customWidth="1"/>
    <col min="13084" max="13085" width="7.7109375" style="1" customWidth="1"/>
    <col min="13086" max="13086" width="7.140625" style="1" customWidth="1"/>
    <col min="13087" max="13087" width="5.42578125" style="1" customWidth="1"/>
    <col min="13088" max="13088" width="9.28515625" style="1" customWidth="1"/>
    <col min="13089" max="13089" width="9.7109375" style="1" customWidth="1"/>
    <col min="13090" max="13091" width="8.28515625" style="1" customWidth="1"/>
    <col min="13092" max="13092" width="4" style="1" customWidth="1"/>
    <col min="13093" max="13093" width="7.5703125" style="1" customWidth="1"/>
    <col min="13094" max="13321" width="9.140625" style="1"/>
    <col min="13322" max="13322" width="13" style="1" customWidth="1"/>
    <col min="13323" max="13323" width="7.28515625" style="1" customWidth="1"/>
    <col min="13324" max="13325" width="4.7109375" style="1" customWidth="1"/>
    <col min="13326" max="13326" width="9.7109375" style="1" customWidth="1"/>
    <col min="13327" max="13327" width="7.42578125" style="1" customWidth="1"/>
    <col min="13328" max="13328" width="5.7109375" style="1" customWidth="1"/>
    <col min="13329" max="13331" width="6.42578125" style="1" customWidth="1"/>
    <col min="13332" max="13333" width="4.7109375" style="1" customWidth="1"/>
    <col min="13334" max="13334" width="12" style="1" customWidth="1"/>
    <col min="13335" max="13335" width="5.7109375" style="1" customWidth="1"/>
    <col min="13336" max="13336" width="9" style="1" customWidth="1"/>
    <col min="13337" max="13338" width="6.85546875" style="1" customWidth="1"/>
    <col min="13339" max="13339" width="7.42578125" style="1" customWidth="1"/>
    <col min="13340" max="13341" width="7.7109375" style="1" customWidth="1"/>
    <col min="13342" max="13342" width="7.140625" style="1" customWidth="1"/>
    <col min="13343" max="13343" width="5.42578125" style="1" customWidth="1"/>
    <col min="13344" max="13344" width="9.28515625" style="1" customWidth="1"/>
    <col min="13345" max="13345" width="9.7109375" style="1" customWidth="1"/>
    <col min="13346" max="13347" width="8.28515625" style="1" customWidth="1"/>
    <col min="13348" max="13348" width="4" style="1" customWidth="1"/>
    <col min="13349" max="13349" width="7.5703125" style="1" customWidth="1"/>
    <col min="13350" max="13577" width="9.140625" style="1"/>
    <col min="13578" max="13578" width="13" style="1" customWidth="1"/>
    <col min="13579" max="13579" width="7.28515625" style="1" customWidth="1"/>
    <col min="13580" max="13581" width="4.7109375" style="1" customWidth="1"/>
    <col min="13582" max="13582" width="9.7109375" style="1" customWidth="1"/>
    <col min="13583" max="13583" width="7.42578125" style="1" customWidth="1"/>
    <col min="13584" max="13584" width="5.7109375" style="1" customWidth="1"/>
    <col min="13585" max="13587" width="6.42578125" style="1" customWidth="1"/>
    <col min="13588" max="13589" width="4.7109375" style="1" customWidth="1"/>
    <col min="13590" max="13590" width="12" style="1" customWidth="1"/>
    <col min="13591" max="13591" width="5.7109375" style="1" customWidth="1"/>
    <col min="13592" max="13592" width="9" style="1" customWidth="1"/>
    <col min="13593" max="13594" width="6.85546875" style="1" customWidth="1"/>
    <col min="13595" max="13595" width="7.42578125" style="1" customWidth="1"/>
    <col min="13596" max="13597" width="7.7109375" style="1" customWidth="1"/>
    <col min="13598" max="13598" width="7.140625" style="1" customWidth="1"/>
    <col min="13599" max="13599" width="5.42578125" style="1" customWidth="1"/>
    <col min="13600" max="13600" width="9.28515625" style="1" customWidth="1"/>
    <col min="13601" max="13601" width="9.7109375" style="1" customWidth="1"/>
    <col min="13602" max="13603" width="8.28515625" style="1" customWidth="1"/>
    <col min="13604" max="13604" width="4" style="1" customWidth="1"/>
    <col min="13605" max="13605" width="7.5703125" style="1" customWidth="1"/>
    <col min="13606" max="13833" width="9.140625" style="1"/>
    <col min="13834" max="13834" width="13" style="1" customWidth="1"/>
    <col min="13835" max="13835" width="7.28515625" style="1" customWidth="1"/>
    <col min="13836" max="13837" width="4.7109375" style="1" customWidth="1"/>
    <col min="13838" max="13838" width="9.7109375" style="1" customWidth="1"/>
    <col min="13839" max="13839" width="7.42578125" style="1" customWidth="1"/>
    <col min="13840" max="13840" width="5.7109375" style="1" customWidth="1"/>
    <col min="13841" max="13843" width="6.42578125" style="1" customWidth="1"/>
    <col min="13844" max="13845" width="4.7109375" style="1" customWidth="1"/>
    <col min="13846" max="13846" width="12" style="1" customWidth="1"/>
    <col min="13847" max="13847" width="5.7109375" style="1" customWidth="1"/>
    <col min="13848" max="13848" width="9" style="1" customWidth="1"/>
    <col min="13849" max="13850" width="6.85546875" style="1" customWidth="1"/>
    <col min="13851" max="13851" width="7.42578125" style="1" customWidth="1"/>
    <col min="13852" max="13853" width="7.7109375" style="1" customWidth="1"/>
    <col min="13854" max="13854" width="7.140625" style="1" customWidth="1"/>
    <col min="13855" max="13855" width="5.42578125" style="1" customWidth="1"/>
    <col min="13856" max="13856" width="9.28515625" style="1" customWidth="1"/>
    <col min="13857" max="13857" width="9.7109375" style="1" customWidth="1"/>
    <col min="13858" max="13859" width="8.28515625" style="1" customWidth="1"/>
    <col min="13860" max="13860" width="4" style="1" customWidth="1"/>
    <col min="13861" max="13861" width="7.5703125" style="1" customWidth="1"/>
    <col min="13862" max="14089" width="9.140625" style="1"/>
    <col min="14090" max="14090" width="13" style="1" customWidth="1"/>
    <col min="14091" max="14091" width="7.28515625" style="1" customWidth="1"/>
    <col min="14092" max="14093" width="4.7109375" style="1" customWidth="1"/>
    <col min="14094" max="14094" width="9.7109375" style="1" customWidth="1"/>
    <col min="14095" max="14095" width="7.42578125" style="1" customWidth="1"/>
    <col min="14096" max="14096" width="5.7109375" style="1" customWidth="1"/>
    <col min="14097" max="14099" width="6.42578125" style="1" customWidth="1"/>
    <col min="14100" max="14101" width="4.7109375" style="1" customWidth="1"/>
    <col min="14102" max="14102" width="12" style="1" customWidth="1"/>
    <col min="14103" max="14103" width="5.7109375" style="1" customWidth="1"/>
    <col min="14104" max="14104" width="9" style="1" customWidth="1"/>
    <col min="14105" max="14106" width="6.85546875" style="1" customWidth="1"/>
    <col min="14107" max="14107" width="7.42578125" style="1" customWidth="1"/>
    <col min="14108" max="14109" width="7.7109375" style="1" customWidth="1"/>
    <col min="14110" max="14110" width="7.140625" style="1" customWidth="1"/>
    <col min="14111" max="14111" width="5.42578125" style="1" customWidth="1"/>
    <col min="14112" max="14112" width="9.28515625" style="1" customWidth="1"/>
    <col min="14113" max="14113" width="9.7109375" style="1" customWidth="1"/>
    <col min="14114" max="14115" width="8.28515625" style="1" customWidth="1"/>
    <col min="14116" max="14116" width="4" style="1" customWidth="1"/>
    <col min="14117" max="14117" width="7.5703125" style="1" customWidth="1"/>
    <col min="14118" max="14345" width="9.140625" style="1"/>
    <col min="14346" max="14346" width="13" style="1" customWidth="1"/>
    <col min="14347" max="14347" width="7.28515625" style="1" customWidth="1"/>
    <col min="14348" max="14349" width="4.7109375" style="1" customWidth="1"/>
    <col min="14350" max="14350" width="9.7109375" style="1" customWidth="1"/>
    <col min="14351" max="14351" width="7.42578125" style="1" customWidth="1"/>
    <col min="14352" max="14352" width="5.7109375" style="1" customWidth="1"/>
    <col min="14353" max="14355" width="6.42578125" style="1" customWidth="1"/>
    <col min="14356" max="14357" width="4.7109375" style="1" customWidth="1"/>
    <col min="14358" max="14358" width="12" style="1" customWidth="1"/>
    <col min="14359" max="14359" width="5.7109375" style="1" customWidth="1"/>
    <col min="14360" max="14360" width="9" style="1" customWidth="1"/>
    <col min="14361" max="14362" width="6.85546875" style="1" customWidth="1"/>
    <col min="14363" max="14363" width="7.42578125" style="1" customWidth="1"/>
    <col min="14364" max="14365" width="7.7109375" style="1" customWidth="1"/>
    <col min="14366" max="14366" width="7.140625" style="1" customWidth="1"/>
    <col min="14367" max="14367" width="5.42578125" style="1" customWidth="1"/>
    <col min="14368" max="14368" width="9.28515625" style="1" customWidth="1"/>
    <col min="14369" max="14369" width="9.7109375" style="1" customWidth="1"/>
    <col min="14370" max="14371" width="8.28515625" style="1" customWidth="1"/>
    <col min="14372" max="14372" width="4" style="1" customWidth="1"/>
    <col min="14373" max="14373" width="7.5703125" style="1" customWidth="1"/>
    <col min="14374" max="14601" width="9.140625" style="1"/>
    <col min="14602" max="14602" width="13" style="1" customWidth="1"/>
    <col min="14603" max="14603" width="7.28515625" style="1" customWidth="1"/>
    <col min="14604" max="14605" width="4.7109375" style="1" customWidth="1"/>
    <col min="14606" max="14606" width="9.7109375" style="1" customWidth="1"/>
    <col min="14607" max="14607" width="7.42578125" style="1" customWidth="1"/>
    <col min="14608" max="14608" width="5.7109375" style="1" customWidth="1"/>
    <col min="14609" max="14611" width="6.42578125" style="1" customWidth="1"/>
    <col min="14612" max="14613" width="4.7109375" style="1" customWidth="1"/>
    <col min="14614" max="14614" width="12" style="1" customWidth="1"/>
    <col min="14615" max="14615" width="5.7109375" style="1" customWidth="1"/>
    <col min="14616" max="14616" width="9" style="1" customWidth="1"/>
    <col min="14617" max="14618" width="6.85546875" style="1" customWidth="1"/>
    <col min="14619" max="14619" width="7.42578125" style="1" customWidth="1"/>
    <col min="14620" max="14621" width="7.7109375" style="1" customWidth="1"/>
    <col min="14622" max="14622" width="7.140625" style="1" customWidth="1"/>
    <col min="14623" max="14623" width="5.42578125" style="1" customWidth="1"/>
    <col min="14624" max="14624" width="9.28515625" style="1" customWidth="1"/>
    <col min="14625" max="14625" width="9.7109375" style="1" customWidth="1"/>
    <col min="14626" max="14627" width="8.28515625" style="1" customWidth="1"/>
    <col min="14628" max="14628" width="4" style="1" customWidth="1"/>
    <col min="14629" max="14629" width="7.5703125" style="1" customWidth="1"/>
    <col min="14630" max="14857" width="9.140625" style="1"/>
    <col min="14858" max="14858" width="13" style="1" customWidth="1"/>
    <col min="14859" max="14859" width="7.28515625" style="1" customWidth="1"/>
    <col min="14860" max="14861" width="4.7109375" style="1" customWidth="1"/>
    <col min="14862" max="14862" width="9.7109375" style="1" customWidth="1"/>
    <col min="14863" max="14863" width="7.42578125" style="1" customWidth="1"/>
    <col min="14864" max="14864" width="5.7109375" style="1" customWidth="1"/>
    <col min="14865" max="14867" width="6.42578125" style="1" customWidth="1"/>
    <col min="14868" max="14869" width="4.7109375" style="1" customWidth="1"/>
    <col min="14870" max="14870" width="12" style="1" customWidth="1"/>
    <col min="14871" max="14871" width="5.7109375" style="1" customWidth="1"/>
    <col min="14872" max="14872" width="9" style="1" customWidth="1"/>
    <col min="14873" max="14874" width="6.85546875" style="1" customWidth="1"/>
    <col min="14875" max="14875" width="7.42578125" style="1" customWidth="1"/>
    <col min="14876" max="14877" width="7.7109375" style="1" customWidth="1"/>
    <col min="14878" max="14878" width="7.140625" style="1" customWidth="1"/>
    <col min="14879" max="14879" width="5.42578125" style="1" customWidth="1"/>
    <col min="14880" max="14880" width="9.28515625" style="1" customWidth="1"/>
    <col min="14881" max="14881" width="9.7109375" style="1" customWidth="1"/>
    <col min="14882" max="14883" width="8.28515625" style="1" customWidth="1"/>
    <col min="14884" max="14884" width="4" style="1" customWidth="1"/>
    <col min="14885" max="14885" width="7.5703125" style="1" customWidth="1"/>
    <col min="14886" max="15113" width="9.140625" style="1"/>
    <col min="15114" max="15114" width="13" style="1" customWidth="1"/>
    <col min="15115" max="15115" width="7.28515625" style="1" customWidth="1"/>
    <col min="15116" max="15117" width="4.7109375" style="1" customWidth="1"/>
    <col min="15118" max="15118" width="9.7109375" style="1" customWidth="1"/>
    <col min="15119" max="15119" width="7.42578125" style="1" customWidth="1"/>
    <col min="15120" max="15120" width="5.7109375" style="1" customWidth="1"/>
    <col min="15121" max="15123" width="6.42578125" style="1" customWidth="1"/>
    <col min="15124" max="15125" width="4.7109375" style="1" customWidth="1"/>
    <col min="15126" max="15126" width="12" style="1" customWidth="1"/>
    <col min="15127" max="15127" width="5.7109375" style="1" customWidth="1"/>
    <col min="15128" max="15128" width="9" style="1" customWidth="1"/>
    <col min="15129" max="15130" width="6.85546875" style="1" customWidth="1"/>
    <col min="15131" max="15131" width="7.42578125" style="1" customWidth="1"/>
    <col min="15132" max="15133" width="7.7109375" style="1" customWidth="1"/>
    <col min="15134" max="15134" width="7.140625" style="1" customWidth="1"/>
    <col min="15135" max="15135" width="5.42578125" style="1" customWidth="1"/>
    <col min="15136" max="15136" width="9.28515625" style="1" customWidth="1"/>
    <col min="15137" max="15137" width="9.7109375" style="1" customWidth="1"/>
    <col min="15138" max="15139" width="8.28515625" style="1" customWidth="1"/>
    <col min="15140" max="15140" width="4" style="1" customWidth="1"/>
    <col min="15141" max="15141" width="7.5703125" style="1" customWidth="1"/>
    <col min="15142" max="15369" width="9.140625" style="1"/>
    <col min="15370" max="15370" width="13" style="1" customWidth="1"/>
    <col min="15371" max="15371" width="7.28515625" style="1" customWidth="1"/>
    <col min="15372" max="15373" width="4.7109375" style="1" customWidth="1"/>
    <col min="15374" max="15374" width="9.7109375" style="1" customWidth="1"/>
    <col min="15375" max="15375" width="7.42578125" style="1" customWidth="1"/>
    <col min="15376" max="15376" width="5.7109375" style="1" customWidth="1"/>
    <col min="15377" max="15379" width="6.42578125" style="1" customWidth="1"/>
    <col min="15380" max="15381" width="4.7109375" style="1" customWidth="1"/>
    <col min="15382" max="15382" width="12" style="1" customWidth="1"/>
    <col min="15383" max="15383" width="5.7109375" style="1" customWidth="1"/>
    <col min="15384" max="15384" width="9" style="1" customWidth="1"/>
    <col min="15385" max="15386" width="6.85546875" style="1" customWidth="1"/>
    <col min="15387" max="15387" width="7.42578125" style="1" customWidth="1"/>
    <col min="15388" max="15389" width="7.7109375" style="1" customWidth="1"/>
    <col min="15390" max="15390" width="7.140625" style="1" customWidth="1"/>
    <col min="15391" max="15391" width="5.42578125" style="1" customWidth="1"/>
    <col min="15392" max="15392" width="9.28515625" style="1" customWidth="1"/>
    <col min="15393" max="15393" width="9.7109375" style="1" customWidth="1"/>
    <col min="15394" max="15395" width="8.28515625" style="1" customWidth="1"/>
    <col min="15396" max="15396" width="4" style="1" customWidth="1"/>
    <col min="15397" max="15397" width="7.5703125" style="1" customWidth="1"/>
    <col min="15398" max="15625" width="9.140625" style="1"/>
    <col min="15626" max="15626" width="13" style="1" customWidth="1"/>
    <col min="15627" max="15627" width="7.28515625" style="1" customWidth="1"/>
    <col min="15628" max="15629" width="4.7109375" style="1" customWidth="1"/>
    <col min="15630" max="15630" width="9.7109375" style="1" customWidth="1"/>
    <col min="15631" max="15631" width="7.42578125" style="1" customWidth="1"/>
    <col min="15632" max="15632" width="5.7109375" style="1" customWidth="1"/>
    <col min="15633" max="15635" width="6.42578125" style="1" customWidth="1"/>
    <col min="15636" max="15637" width="4.7109375" style="1" customWidth="1"/>
    <col min="15638" max="15638" width="12" style="1" customWidth="1"/>
    <col min="15639" max="15639" width="5.7109375" style="1" customWidth="1"/>
    <col min="15640" max="15640" width="9" style="1" customWidth="1"/>
    <col min="15641" max="15642" width="6.85546875" style="1" customWidth="1"/>
    <col min="15643" max="15643" width="7.42578125" style="1" customWidth="1"/>
    <col min="15644" max="15645" width="7.7109375" style="1" customWidth="1"/>
    <col min="15646" max="15646" width="7.140625" style="1" customWidth="1"/>
    <col min="15647" max="15647" width="5.42578125" style="1" customWidth="1"/>
    <col min="15648" max="15648" width="9.28515625" style="1" customWidth="1"/>
    <col min="15649" max="15649" width="9.7109375" style="1" customWidth="1"/>
    <col min="15650" max="15651" width="8.28515625" style="1" customWidth="1"/>
    <col min="15652" max="15652" width="4" style="1" customWidth="1"/>
    <col min="15653" max="15653" width="7.5703125" style="1" customWidth="1"/>
    <col min="15654" max="15881" width="9.140625" style="1"/>
    <col min="15882" max="15882" width="13" style="1" customWidth="1"/>
    <col min="15883" max="15883" width="7.28515625" style="1" customWidth="1"/>
    <col min="15884" max="15885" width="4.7109375" style="1" customWidth="1"/>
    <col min="15886" max="15886" width="9.7109375" style="1" customWidth="1"/>
    <col min="15887" max="15887" width="7.42578125" style="1" customWidth="1"/>
    <col min="15888" max="15888" width="5.7109375" style="1" customWidth="1"/>
    <col min="15889" max="15891" width="6.42578125" style="1" customWidth="1"/>
    <col min="15892" max="15893" width="4.7109375" style="1" customWidth="1"/>
    <col min="15894" max="15894" width="12" style="1" customWidth="1"/>
    <col min="15895" max="15895" width="5.7109375" style="1" customWidth="1"/>
    <col min="15896" max="15896" width="9" style="1" customWidth="1"/>
    <col min="15897" max="15898" width="6.85546875" style="1" customWidth="1"/>
    <col min="15899" max="15899" width="7.42578125" style="1" customWidth="1"/>
    <col min="15900" max="15901" width="7.7109375" style="1" customWidth="1"/>
    <col min="15902" max="15902" width="7.140625" style="1" customWidth="1"/>
    <col min="15903" max="15903" width="5.42578125" style="1" customWidth="1"/>
    <col min="15904" max="15904" width="9.28515625" style="1" customWidth="1"/>
    <col min="15905" max="15905" width="9.7109375" style="1" customWidth="1"/>
    <col min="15906" max="15907" width="8.28515625" style="1" customWidth="1"/>
    <col min="15908" max="15908" width="4" style="1" customWidth="1"/>
    <col min="15909" max="15909" width="7.5703125" style="1" customWidth="1"/>
    <col min="15910" max="16137" width="9.140625" style="1"/>
    <col min="16138" max="16138" width="13" style="1" customWidth="1"/>
    <col min="16139" max="16139" width="7.28515625" style="1" customWidth="1"/>
    <col min="16140" max="16141" width="4.7109375" style="1" customWidth="1"/>
    <col min="16142" max="16142" width="9.7109375" style="1" customWidth="1"/>
    <col min="16143" max="16143" width="7.42578125" style="1" customWidth="1"/>
    <col min="16144" max="16144" width="5.7109375" style="1" customWidth="1"/>
    <col min="16145" max="16147" width="6.42578125" style="1" customWidth="1"/>
    <col min="16148" max="16149" width="4.7109375" style="1" customWidth="1"/>
    <col min="16150" max="16150" width="12" style="1" customWidth="1"/>
    <col min="16151" max="16151" width="5.7109375" style="1" customWidth="1"/>
    <col min="16152" max="16152" width="9" style="1" customWidth="1"/>
    <col min="16153" max="16154" width="6.85546875" style="1" customWidth="1"/>
    <col min="16155" max="16155" width="7.42578125" style="1" customWidth="1"/>
    <col min="16156" max="16157" width="7.7109375" style="1" customWidth="1"/>
    <col min="16158" max="16158" width="7.140625" style="1" customWidth="1"/>
    <col min="16159" max="16159" width="5.42578125" style="1" customWidth="1"/>
    <col min="16160" max="16160" width="9.28515625" style="1" customWidth="1"/>
    <col min="16161" max="16161" width="9.7109375" style="1" customWidth="1"/>
    <col min="16162" max="16163" width="8.28515625" style="1" customWidth="1"/>
    <col min="16164" max="16164" width="4" style="1" customWidth="1"/>
    <col min="16165" max="16165" width="7.5703125" style="1" customWidth="1"/>
    <col min="16166" max="16384" width="9.140625" style="1"/>
  </cols>
  <sheetData>
    <row r="1" spans="1:41" s="113" customFormat="1" ht="47.25" customHeight="1" x14ac:dyDescent="0.25">
      <c r="A1" s="6"/>
      <c r="B1" s="1051" t="s">
        <v>304</v>
      </c>
      <c r="C1" s="1051"/>
      <c r="D1" s="1051"/>
      <c r="E1" s="1051"/>
      <c r="F1" s="1051"/>
      <c r="G1" s="1051"/>
      <c r="H1" s="1051"/>
      <c r="I1" s="1051"/>
      <c r="J1" s="1051"/>
      <c r="K1" s="1051"/>
      <c r="L1" s="1051"/>
      <c r="M1" s="1051"/>
      <c r="N1" s="1051"/>
      <c r="O1" s="1051"/>
      <c r="P1" s="1051"/>
      <c r="Q1" s="1051"/>
      <c r="R1" s="1051"/>
      <c r="S1" s="1051"/>
      <c r="T1" s="1051"/>
      <c r="U1" s="1051"/>
      <c r="V1" s="1051"/>
      <c r="W1" s="1051"/>
      <c r="X1" s="1051"/>
      <c r="Y1" s="1051"/>
      <c r="Z1" s="1051"/>
      <c r="AA1" s="1051"/>
      <c r="AB1" s="1051"/>
      <c r="AC1" s="1051"/>
      <c r="AD1" s="1051"/>
      <c r="AE1" s="1051"/>
      <c r="AF1" s="1051"/>
      <c r="AG1" s="1051"/>
      <c r="AH1" s="1051"/>
      <c r="AI1" s="1051"/>
      <c r="AJ1" s="1051"/>
      <c r="AK1" s="1051"/>
      <c r="AL1" s="1051"/>
      <c r="AM1" s="1051"/>
      <c r="AN1" s="1051"/>
      <c r="AO1" s="1051"/>
    </row>
    <row r="2" spans="1:41" s="113" customFormat="1" ht="48" customHeight="1" thickBot="1" x14ac:dyDescent="0.3">
      <c r="A2" s="6"/>
      <c r="B2" s="1040" t="s">
        <v>337</v>
      </c>
      <c r="C2" s="1040"/>
      <c r="D2" s="1040"/>
      <c r="E2" s="1040"/>
      <c r="F2" s="1040"/>
      <c r="G2" s="1040"/>
      <c r="H2" s="1040"/>
      <c r="I2" s="1040"/>
      <c r="J2" s="1040"/>
      <c r="K2" s="1040"/>
      <c r="L2" s="1040"/>
      <c r="M2" s="1040"/>
      <c r="N2" s="1040"/>
      <c r="O2" s="1040"/>
      <c r="P2" s="1040"/>
      <c r="Q2" s="1040"/>
      <c r="R2" s="1040"/>
      <c r="S2" s="1040"/>
      <c r="T2" s="1040"/>
      <c r="U2" s="1040"/>
      <c r="V2" s="1040"/>
      <c r="W2" s="1040"/>
      <c r="X2" s="1040"/>
      <c r="Y2" s="1040"/>
      <c r="Z2" s="1040"/>
      <c r="AA2" s="1040"/>
      <c r="AB2" s="1040"/>
      <c r="AC2" s="1040"/>
      <c r="AD2" s="1040"/>
      <c r="AE2" s="1040"/>
      <c r="AF2" s="1040"/>
      <c r="AG2" s="1040"/>
      <c r="AH2" s="1040"/>
      <c r="AI2" s="1040"/>
      <c r="AJ2" s="1040"/>
      <c r="AK2" s="1040"/>
      <c r="AL2" s="1040"/>
      <c r="AM2" s="1040"/>
      <c r="AN2" s="1040"/>
      <c r="AO2" s="1040"/>
    </row>
    <row r="3" spans="1:41" s="113" customFormat="1" ht="55.5" customHeight="1" thickBot="1" x14ac:dyDescent="0.3">
      <c r="A3" s="960" t="s">
        <v>0</v>
      </c>
      <c r="B3" s="963" t="s">
        <v>290</v>
      </c>
      <c r="C3" s="964"/>
      <c r="D3" s="964"/>
      <c r="E3" s="965"/>
      <c r="F3" s="969" t="s">
        <v>45</v>
      </c>
      <c r="G3" s="970"/>
      <c r="H3" s="970"/>
      <c r="I3" s="971"/>
      <c r="J3" s="969" t="s">
        <v>279</v>
      </c>
      <c r="K3" s="970"/>
      <c r="L3" s="970"/>
      <c r="M3" s="971"/>
      <c r="N3" s="975" t="s">
        <v>46</v>
      </c>
      <c r="O3" s="976"/>
      <c r="P3" s="976"/>
      <c r="Q3" s="977"/>
      <c r="R3" s="1010" t="s">
        <v>227</v>
      </c>
      <c r="S3" s="1011"/>
      <c r="T3" s="1012"/>
      <c r="U3" s="969" t="s">
        <v>218</v>
      </c>
      <c r="V3" s="970"/>
      <c r="W3" s="970"/>
      <c r="X3" s="970"/>
      <c r="Y3" s="969" t="s">
        <v>48</v>
      </c>
      <c r="Z3" s="971"/>
      <c r="AA3" s="1015" t="s">
        <v>198</v>
      </c>
      <c r="AB3" s="1016"/>
      <c r="AC3" s="1017"/>
      <c r="AD3" s="1024" t="s">
        <v>226</v>
      </c>
      <c r="AE3" s="1025"/>
      <c r="AF3" s="1025"/>
      <c r="AG3" s="1025"/>
      <c r="AH3" s="1025"/>
      <c r="AI3" s="1025"/>
      <c r="AJ3" s="1025"/>
      <c r="AK3" s="1025"/>
      <c r="AL3" s="1025"/>
      <c r="AM3" s="1025"/>
      <c r="AN3" s="1025"/>
      <c r="AO3" s="1026"/>
    </row>
    <row r="4" spans="1:41" ht="84" customHeight="1" thickBot="1" x14ac:dyDescent="0.25">
      <c r="A4" s="961"/>
      <c r="B4" s="966"/>
      <c r="C4" s="967"/>
      <c r="D4" s="967"/>
      <c r="E4" s="968"/>
      <c r="F4" s="972"/>
      <c r="G4" s="973"/>
      <c r="H4" s="973"/>
      <c r="I4" s="974"/>
      <c r="J4" s="972"/>
      <c r="K4" s="973"/>
      <c r="L4" s="973"/>
      <c r="M4" s="974"/>
      <c r="N4" s="978"/>
      <c r="O4" s="979"/>
      <c r="P4" s="979"/>
      <c r="Q4" s="980"/>
      <c r="R4" s="1052" t="s">
        <v>214</v>
      </c>
      <c r="S4" s="1055" t="s">
        <v>47</v>
      </c>
      <c r="T4" s="1055" t="s">
        <v>217</v>
      </c>
      <c r="U4" s="1013"/>
      <c r="V4" s="1014"/>
      <c r="W4" s="1014"/>
      <c r="X4" s="1014"/>
      <c r="Y4" s="972"/>
      <c r="Z4" s="974"/>
      <c r="AA4" s="1018"/>
      <c r="AB4" s="1019"/>
      <c r="AC4" s="1020"/>
      <c r="AD4" s="1021" t="s">
        <v>222</v>
      </c>
      <c r="AE4" s="1022"/>
      <c r="AF4" s="1023"/>
      <c r="AG4" s="1021" t="s">
        <v>223</v>
      </c>
      <c r="AH4" s="1022"/>
      <c r="AI4" s="1023"/>
      <c r="AJ4" s="1021" t="s">
        <v>224</v>
      </c>
      <c r="AK4" s="1022"/>
      <c r="AL4" s="1023"/>
      <c r="AM4" s="1021" t="s">
        <v>225</v>
      </c>
      <c r="AN4" s="1022"/>
      <c r="AO4" s="1023"/>
    </row>
    <row r="5" spans="1:41" ht="32.25" customHeight="1" x14ac:dyDescent="0.25">
      <c r="A5" s="961"/>
      <c r="B5" s="1001" t="s">
        <v>288</v>
      </c>
      <c r="C5" s="1003" t="s">
        <v>50</v>
      </c>
      <c r="D5" s="1047" t="s">
        <v>51</v>
      </c>
      <c r="E5" s="1007" t="s">
        <v>289</v>
      </c>
      <c r="F5" s="986" t="s">
        <v>53</v>
      </c>
      <c r="G5" s="989" t="s">
        <v>228</v>
      </c>
      <c r="H5" s="995" t="s">
        <v>229</v>
      </c>
      <c r="I5" s="992" t="s">
        <v>230</v>
      </c>
      <c r="J5" s="986" t="s">
        <v>278</v>
      </c>
      <c r="K5" s="989" t="s">
        <v>276</v>
      </c>
      <c r="L5" s="995" t="s">
        <v>277</v>
      </c>
      <c r="M5" s="998" t="s">
        <v>231</v>
      </c>
      <c r="N5" s="983" t="s">
        <v>55</v>
      </c>
      <c r="O5" s="984"/>
      <c r="P5" s="985"/>
      <c r="Q5" s="1045" t="s">
        <v>213</v>
      </c>
      <c r="R5" s="1053"/>
      <c r="S5" s="1053"/>
      <c r="T5" s="1053"/>
      <c r="U5" s="1032" t="s">
        <v>56</v>
      </c>
      <c r="V5" s="1049" t="s">
        <v>57</v>
      </c>
      <c r="W5" s="1049" t="s">
        <v>58</v>
      </c>
      <c r="X5" s="1034" t="s">
        <v>59</v>
      </c>
      <c r="Y5" s="1037" t="s">
        <v>60</v>
      </c>
      <c r="Z5" s="1028" t="s">
        <v>61</v>
      </c>
      <c r="AA5" s="1056" t="s">
        <v>64</v>
      </c>
      <c r="AB5" s="1043" t="s">
        <v>197</v>
      </c>
      <c r="AC5" s="1044" t="s">
        <v>65</v>
      </c>
      <c r="AD5" s="1027" t="s">
        <v>219</v>
      </c>
      <c r="AE5" s="1028" t="s">
        <v>62</v>
      </c>
      <c r="AF5" s="1030" t="s">
        <v>221</v>
      </c>
      <c r="AG5" s="1027" t="s">
        <v>219</v>
      </c>
      <c r="AH5" s="1028" t="s">
        <v>62</v>
      </c>
      <c r="AI5" s="1030" t="s">
        <v>221</v>
      </c>
      <c r="AJ5" s="1027" t="s">
        <v>219</v>
      </c>
      <c r="AK5" s="1028" t="s">
        <v>62</v>
      </c>
      <c r="AL5" s="1030" t="s">
        <v>221</v>
      </c>
      <c r="AM5" s="1037" t="s">
        <v>220</v>
      </c>
      <c r="AN5" s="1028" t="s">
        <v>62</v>
      </c>
      <c r="AO5" s="1030" t="s">
        <v>63</v>
      </c>
    </row>
    <row r="6" spans="1:41" ht="32.25" customHeight="1" x14ac:dyDescent="0.2">
      <c r="A6" s="961"/>
      <c r="B6" s="1001"/>
      <c r="C6" s="1003"/>
      <c r="D6" s="1047"/>
      <c r="E6" s="1008"/>
      <c r="F6" s="987"/>
      <c r="G6" s="990"/>
      <c r="H6" s="996"/>
      <c r="I6" s="993"/>
      <c r="J6" s="987"/>
      <c r="K6" s="990"/>
      <c r="L6" s="996"/>
      <c r="M6" s="999"/>
      <c r="N6" s="981" t="s">
        <v>54</v>
      </c>
      <c r="O6" s="1005" t="s">
        <v>215</v>
      </c>
      <c r="P6" s="1057" t="s">
        <v>216</v>
      </c>
      <c r="Q6" s="1045"/>
      <c r="R6" s="1053"/>
      <c r="S6" s="1053"/>
      <c r="T6" s="1053"/>
      <c r="U6" s="1032"/>
      <c r="V6" s="1049"/>
      <c r="W6" s="1049"/>
      <c r="X6" s="1035"/>
      <c r="Y6" s="1037"/>
      <c r="Z6" s="1028"/>
      <c r="AA6" s="1037"/>
      <c r="AB6" s="1028"/>
      <c r="AC6" s="1030"/>
      <c r="AD6" s="981"/>
      <c r="AE6" s="1028"/>
      <c r="AF6" s="1030"/>
      <c r="AG6" s="981"/>
      <c r="AH6" s="1028"/>
      <c r="AI6" s="1030"/>
      <c r="AJ6" s="981"/>
      <c r="AK6" s="1028"/>
      <c r="AL6" s="1030"/>
      <c r="AM6" s="1037"/>
      <c r="AN6" s="1028"/>
      <c r="AO6" s="1030"/>
    </row>
    <row r="7" spans="1:41" ht="189.75" customHeight="1" thickBot="1" x14ac:dyDescent="0.25">
      <c r="A7" s="962"/>
      <c r="B7" s="1002"/>
      <c r="C7" s="1004"/>
      <c r="D7" s="1048"/>
      <c r="E7" s="1009"/>
      <c r="F7" s="988"/>
      <c r="G7" s="991"/>
      <c r="H7" s="997"/>
      <c r="I7" s="994"/>
      <c r="J7" s="988"/>
      <c r="K7" s="991"/>
      <c r="L7" s="997"/>
      <c r="M7" s="1000"/>
      <c r="N7" s="982"/>
      <c r="O7" s="1006"/>
      <c r="P7" s="1058"/>
      <c r="Q7" s="1046"/>
      <c r="R7" s="1054"/>
      <c r="S7" s="1054"/>
      <c r="T7" s="1054"/>
      <c r="U7" s="1033"/>
      <c r="V7" s="1050"/>
      <c r="W7" s="1050"/>
      <c r="X7" s="1036"/>
      <c r="Y7" s="1038"/>
      <c r="Z7" s="1029"/>
      <c r="AA7" s="1038"/>
      <c r="AB7" s="1029"/>
      <c r="AC7" s="1031"/>
      <c r="AD7" s="982"/>
      <c r="AE7" s="1029"/>
      <c r="AF7" s="1031"/>
      <c r="AG7" s="982"/>
      <c r="AH7" s="1029"/>
      <c r="AI7" s="1031"/>
      <c r="AJ7" s="982"/>
      <c r="AK7" s="1029"/>
      <c r="AL7" s="1031"/>
      <c r="AM7" s="1038"/>
      <c r="AN7" s="1029"/>
      <c r="AO7" s="1031"/>
    </row>
    <row r="8" spans="1:41" ht="19.5" customHeight="1" thickBot="1" x14ac:dyDescent="0.25">
      <c r="A8" s="15">
        <v>1</v>
      </c>
      <c r="B8" s="11">
        <v>2</v>
      </c>
      <c r="C8" s="12">
        <v>3</v>
      </c>
      <c r="D8" s="13">
        <v>4</v>
      </c>
      <c r="E8" s="14">
        <v>5</v>
      </c>
      <c r="F8" s="11">
        <v>6</v>
      </c>
      <c r="G8" s="12">
        <v>7</v>
      </c>
      <c r="H8" s="11">
        <v>8</v>
      </c>
      <c r="I8" s="12">
        <v>9</v>
      </c>
      <c r="J8" s="11">
        <v>10</v>
      </c>
      <c r="K8" s="12">
        <v>11</v>
      </c>
      <c r="L8" s="11">
        <v>12</v>
      </c>
      <c r="M8" s="12">
        <v>13</v>
      </c>
      <c r="N8" s="11">
        <v>14</v>
      </c>
      <c r="O8" s="12">
        <v>15</v>
      </c>
      <c r="P8" s="11">
        <v>16</v>
      </c>
      <c r="Q8" s="12">
        <v>17</v>
      </c>
      <c r="R8" s="11">
        <v>18</v>
      </c>
      <c r="S8" s="12">
        <v>19</v>
      </c>
      <c r="T8" s="11">
        <v>20</v>
      </c>
      <c r="U8" s="12">
        <v>21</v>
      </c>
      <c r="V8" s="11">
        <v>22</v>
      </c>
      <c r="W8" s="12">
        <v>23</v>
      </c>
      <c r="X8" s="11">
        <v>24</v>
      </c>
      <c r="Y8" s="12">
        <v>25</v>
      </c>
      <c r="Z8" s="11">
        <v>26</v>
      </c>
      <c r="AA8" s="12">
        <v>27</v>
      </c>
      <c r="AB8" s="11">
        <v>28</v>
      </c>
      <c r="AC8" s="12">
        <v>29</v>
      </c>
      <c r="AD8" s="11">
        <v>30</v>
      </c>
      <c r="AE8" s="12">
        <v>31</v>
      </c>
      <c r="AF8" s="11">
        <v>32</v>
      </c>
      <c r="AG8" s="12">
        <v>33</v>
      </c>
      <c r="AH8" s="11">
        <v>34</v>
      </c>
      <c r="AI8" s="12">
        <v>35</v>
      </c>
      <c r="AJ8" s="11">
        <v>36</v>
      </c>
      <c r="AK8" s="12">
        <v>37</v>
      </c>
      <c r="AL8" s="11">
        <v>38</v>
      </c>
      <c r="AM8" s="12">
        <v>39</v>
      </c>
      <c r="AN8" s="11">
        <v>40</v>
      </c>
      <c r="AO8" s="12">
        <v>41</v>
      </c>
    </row>
    <row r="9" spans="1:41" ht="21" customHeight="1" thickBot="1" x14ac:dyDescent="0.25">
      <c r="A9" s="780" t="s">
        <v>1</v>
      </c>
      <c r="B9" s="781">
        <v>38</v>
      </c>
      <c r="C9" s="782">
        <v>2</v>
      </c>
      <c r="D9" s="783"/>
      <c r="E9" s="784">
        <f>(B9+C9-D9)</f>
        <v>40</v>
      </c>
      <c r="F9" s="825"/>
      <c r="G9" s="826"/>
      <c r="H9" s="826"/>
      <c r="I9" s="827"/>
      <c r="J9" s="825"/>
      <c r="K9" s="828"/>
      <c r="L9" s="828"/>
      <c r="M9" s="827"/>
      <c r="N9" s="829"/>
      <c r="O9" s="830"/>
      <c r="P9" s="830"/>
      <c r="Q9" s="831"/>
      <c r="R9" s="832"/>
      <c r="S9" s="833"/>
      <c r="T9" s="834"/>
      <c r="U9" s="825"/>
      <c r="V9" s="826"/>
      <c r="W9" s="835"/>
      <c r="X9" s="836"/>
      <c r="Y9" s="825"/>
      <c r="Z9" s="837"/>
      <c r="AA9" s="838"/>
      <c r="AB9" s="839"/>
      <c r="AC9" s="840" t="e">
        <f t="shared" ref="AC9:AC11" si="0">AB9/AA9*100</f>
        <v>#DIV/0!</v>
      </c>
      <c r="AD9" s="739"/>
      <c r="AE9" s="741"/>
      <c r="AF9" s="841" t="e">
        <f>AE9/AD9*100</f>
        <v>#DIV/0!</v>
      </c>
      <c r="AG9" s="739"/>
      <c r="AH9" s="741"/>
      <c r="AI9" s="841" t="e">
        <f>AH9/AG9*100</f>
        <v>#DIV/0!</v>
      </c>
      <c r="AJ9" s="739"/>
      <c r="AK9" s="741"/>
      <c r="AL9" s="841" t="e">
        <f>AK9/AJ9*100</f>
        <v>#DIV/0!</v>
      </c>
      <c r="AM9" s="842"/>
      <c r="AN9" s="843"/>
      <c r="AO9" s="841" t="e">
        <f>AN9/AM9*100</f>
        <v>#DIV/0!</v>
      </c>
    </row>
    <row r="10" spans="1:41" ht="21" customHeight="1" thickBot="1" x14ac:dyDescent="0.3">
      <c r="A10" s="738" t="s">
        <v>2</v>
      </c>
      <c r="B10" s="739">
        <v>44</v>
      </c>
      <c r="C10" s="740">
        <v>3</v>
      </c>
      <c r="D10" s="741"/>
      <c r="E10" s="742">
        <f>(B10+C10-D10)</f>
        <v>47</v>
      </c>
      <c r="F10" s="743">
        <v>47</v>
      </c>
      <c r="G10" s="744">
        <v>47</v>
      </c>
      <c r="H10" s="744"/>
      <c r="I10" s="745"/>
      <c r="J10" s="743">
        <v>47</v>
      </c>
      <c r="K10" s="746">
        <v>47</v>
      </c>
      <c r="L10" s="746"/>
      <c r="M10" s="745"/>
      <c r="N10" s="746"/>
      <c r="O10" s="744"/>
      <c r="P10" s="744"/>
      <c r="Q10" s="747"/>
      <c r="R10" s="748"/>
      <c r="S10" s="749">
        <f>J10/F10*100</f>
        <v>100</v>
      </c>
      <c r="T10" s="750">
        <f>K10/G10*100</f>
        <v>100</v>
      </c>
      <c r="U10" s="743">
        <v>7</v>
      </c>
      <c r="V10" s="744">
        <v>28</v>
      </c>
      <c r="W10" s="751">
        <f t="shared" ref="W10:W11" si="1">SUM(U10:V10)</f>
        <v>35</v>
      </c>
      <c r="X10" s="752">
        <f xml:space="preserve"> W10/F10*100</f>
        <v>74.468085106382972</v>
      </c>
      <c r="Y10" s="743">
        <v>3</v>
      </c>
      <c r="Z10" s="753">
        <f>Y10/F10*100</f>
        <v>6.3829787234042552</v>
      </c>
      <c r="AA10" s="746"/>
      <c r="AB10" s="754"/>
      <c r="AC10" s="844" t="e">
        <f t="shared" si="0"/>
        <v>#DIV/0!</v>
      </c>
      <c r="AD10" s="743"/>
      <c r="AE10" s="754"/>
      <c r="AF10" s="845" t="e">
        <f t="shared" ref="AF10:AF23" si="2">AE10/AD10*100</f>
        <v>#DIV/0!</v>
      </c>
      <c r="AG10" s="743"/>
      <c r="AH10" s="754"/>
      <c r="AI10" s="845" t="e">
        <f t="shared" ref="AI10:AI23" si="3">AH10/AG10*100</f>
        <v>#DIV/0!</v>
      </c>
      <c r="AJ10" s="743"/>
      <c r="AK10" s="754"/>
      <c r="AL10" s="845" t="e">
        <f t="shared" ref="AL10:AL23" si="4">AK10/AJ10*100</f>
        <v>#DIV/0!</v>
      </c>
      <c r="AM10" s="846"/>
      <c r="AN10" s="847"/>
      <c r="AO10" s="848" t="e">
        <f t="shared" ref="AO10:AO23" si="5">AN10/AM10*100</f>
        <v>#DIV/0!</v>
      </c>
    </row>
    <row r="11" spans="1:41" ht="21" customHeight="1" thickBot="1" x14ac:dyDescent="0.3">
      <c r="A11" s="738" t="s">
        <v>3</v>
      </c>
      <c r="B11" s="739">
        <v>48</v>
      </c>
      <c r="C11" s="740">
        <v>3</v>
      </c>
      <c r="D11" s="741"/>
      <c r="E11" s="742">
        <f>(B11+C11-D11)</f>
        <v>51</v>
      </c>
      <c r="F11" s="743">
        <v>51</v>
      </c>
      <c r="G11" s="744">
        <v>51</v>
      </c>
      <c r="H11" s="744"/>
      <c r="I11" s="745"/>
      <c r="J11" s="743">
        <v>50</v>
      </c>
      <c r="K11" s="746">
        <v>50</v>
      </c>
      <c r="L11" s="746"/>
      <c r="M11" s="745"/>
      <c r="N11" s="746"/>
      <c r="O11" s="744"/>
      <c r="P11" s="744"/>
      <c r="Q11" s="754">
        <v>1</v>
      </c>
      <c r="R11" s="748">
        <v>1</v>
      </c>
      <c r="S11" s="749">
        <f t="shared" ref="S11:S23" si="6">J11/F11*100</f>
        <v>98.039215686274503</v>
      </c>
      <c r="T11" s="750">
        <f t="shared" ref="T11:T23" si="7">K11/G11*100</f>
        <v>98.039215686274503</v>
      </c>
      <c r="U11" s="743">
        <v>3</v>
      </c>
      <c r="V11" s="744">
        <v>33</v>
      </c>
      <c r="W11" s="751">
        <f t="shared" si="1"/>
        <v>36</v>
      </c>
      <c r="X11" s="752">
        <f t="shared" ref="X11:X23" si="8" xml:space="preserve"> W11/F11*100</f>
        <v>70.588235294117652</v>
      </c>
      <c r="Y11" s="743">
        <v>3</v>
      </c>
      <c r="Z11" s="753">
        <f t="shared" ref="Z11:Z23" si="9">Y11/F11*100</f>
        <v>5.8823529411764701</v>
      </c>
      <c r="AA11" s="746"/>
      <c r="AB11" s="754"/>
      <c r="AC11" s="844" t="e">
        <f t="shared" si="0"/>
        <v>#DIV/0!</v>
      </c>
      <c r="AD11" s="743"/>
      <c r="AE11" s="754"/>
      <c r="AF11" s="845" t="e">
        <f t="shared" si="2"/>
        <v>#DIV/0!</v>
      </c>
      <c r="AG11" s="743"/>
      <c r="AH11" s="754"/>
      <c r="AI11" s="845" t="e">
        <f t="shared" si="3"/>
        <v>#DIV/0!</v>
      </c>
      <c r="AJ11" s="743"/>
      <c r="AK11" s="754"/>
      <c r="AL11" s="845" t="e">
        <f t="shared" si="4"/>
        <v>#DIV/0!</v>
      </c>
      <c r="AM11" s="846"/>
      <c r="AN11" s="847"/>
      <c r="AO11" s="848" t="e">
        <f t="shared" si="5"/>
        <v>#DIV/0!</v>
      </c>
    </row>
    <row r="12" spans="1:41" ht="21" customHeight="1" thickBot="1" x14ac:dyDescent="0.3">
      <c r="A12" s="755" t="s">
        <v>4</v>
      </c>
      <c r="B12" s="756">
        <v>35</v>
      </c>
      <c r="C12" s="757">
        <v>2</v>
      </c>
      <c r="D12" s="758"/>
      <c r="E12" s="759">
        <f>(B12+C12-D12)</f>
        <v>37</v>
      </c>
      <c r="F12" s="760">
        <v>37</v>
      </c>
      <c r="G12" s="761">
        <v>37</v>
      </c>
      <c r="H12" s="761"/>
      <c r="I12" s="762"/>
      <c r="J12" s="760">
        <v>37</v>
      </c>
      <c r="K12" s="763">
        <v>37</v>
      </c>
      <c r="L12" s="763"/>
      <c r="M12" s="762"/>
      <c r="N12" s="763"/>
      <c r="O12" s="761"/>
      <c r="P12" s="761"/>
      <c r="Q12" s="764"/>
      <c r="R12" s="748">
        <f t="shared" ref="R12" si="10">N12+O12+P12+Q12</f>
        <v>0</v>
      </c>
      <c r="S12" s="765">
        <f t="shared" si="6"/>
        <v>100</v>
      </c>
      <c r="T12" s="766">
        <f t="shared" si="7"/>
        <v>100</v>
      </c>
      <c r="U12" s="760">
        <v>5</v>
      </c>
      <c r="V12" s="761">
        <v>16</v>
      </c>
      <c r="W12" s="767">
        <f>SUM(U12:V12)</f>
        <v>21</v>
      </c>
      <c r="X12" s="752">
        <f t="shared" si="8"/>
        <v>56.756756756756758</v>
      </c>
      <c r="Y12" s="760">
        <v>6</v>
      </c>
      <c r="Z12" s="768">
        <f t="shared" si="9"/>
        <v>16.216216216216218</v>
      </c>
      <c r="AA12" s="763"/>
      <c r="AB12" s="764"/>
      <c r="AC12" s="844" t="e">
        <f>AB12/AA12*100</f>
        <v>#DIV/0!</v>
      </c>
      <c r="AD12" s="743"/>
      <c r="AE12" s="764"/>
      <c r="AF12" s="845" t="e">
        <f t="shared" si="2"/>
        <v>#DIV/0!</v>
      </c>
      <c r="AG12" s="743"/>
      <c r="AH12" s="764"/>
      <c r="AI12" s="845" t="e">
        <f t="shared" si="3"/>
        <v>#DIV/0!</v>
      </c>
      <c r="AJ12" s="743"/>
      <c r="AK12" s="764"/>
      <c r="AL12" s="845" t="e">
        <f t="shared" si="4"/>
        <v>#DIV/0!</v>
      </c>
      <c r="AM12" s="846"/>
      <c r="AN12" s="847"/>
      <c r="AO12" s="848" t="e">
        <f t="shared" si="5"/>
        <v>#DIV/0!</v>
      </c>
    </row>
    <row r="13" spans="1:41" s="227" customFormat="1" ht="33" customHeight="1" thickBot="1" x14ac:dyDescent="0.35">
      <c r="A13" s="769" t="s">
        <v>5</v>
      </c>
      <c r="B13" s="770">
        <f>B9+B10+B11+B12</f>
        <v>165</v>
      </c>
      <c r="C13" s="771">
        <f>C9+C10+C11+C12</f>
        <v>10</v>
      </c>
      <c r="D13" s="772">
        <f>D9+D10+D11+D12</f>
        <v>0</v>
      </c>
      <c r="E13" s="773">
        <f t="shared" ref="E13:E21" si="11">(B13+C13-D13)</f>
        <v>175</v>
      </c>
      <c r="F13" s="770">
        <f>F9+F10+F11+F12</f>
        <v>135</v>
      </c>
      <c r="G13" s="771">
        <f>G9+G10+G11+G12</f>
        <v>135</v>
      </c>
      <c r="H13" s="771">
        <f>H9+H10+H11+H12</f>
        <v>0</v>
      </c>
      <c r="I13" s="774">
        <f>I9+I10+I11+I12</f>
        <v>0</v>
      </c>
      <c r="J13" s="775">
        <f t="shared" ref="J13:Q13" si="12">J9+J10+J11+J12</f>
        <v>134</v>
      </c>
      <c r="K13" s="775">
        <f t="shared" si="12"/>
        <v>134</v>
      </c>
      <c r="L13" s="775">
        <f t="shared" si="12"/>
        <v>0</v>
      </c>
      <c r="M13" s="774">
        <f>M9+M10+M11+M12</f>
        <v>0</v>
      </c>
      <c r="N13" s="775">
        <f t="shared" si="12"/>
        <v>0</v>
      </c>
      <c r="O13" s="771">
        <f t="shared" si="12"/>
        <v>0</v>
      </c>
      <c r="P13" s="771">
        <f t="shared" si="12"/>
        <v>0</v>
      </c>
      <c r="Q13" s="776">
        <f t="shared" si="12"/>
        <v>1</v>
      </c>
      <c r="R13" s="773">
        <f>N13+O13+P13+Q13</f>
        <v>1</v>
      </c>
      <c r="S13" s="777">
        <f t="shared" si="6"/>
        <v>99.259259259259252</v>
      </c>
      <c r="T13" s="777">
        <f t="shared" si="7"/>
        <v>99.259259259259252</v>
      </c>
      <c r="U13" s="770">
        <f>U9+U10+U11+U12</f>
        <v>15</v>
      </c>
      <c r="V13" s="771">
        <f>V9+V10+V11+V12</f>
        <v>77</v>
      </c>
      <c r="W13" s="772">
        <f>SUM(U13:V13)</f>
        <v>92</v>
      </c>
      <c r="X13" s="778">
        <f t="shared" si="8"/>
        <v>68.148148148148152</v>
      </c>
      <c r="Y13" s="779">
        <f>Y9+Y10+Y11+Y12</f>
        <v>12</v>
      </c>
      <c r="Z13" s="777">
        <f t="shared" si="9"/>
        <v>8.8888888888888893</v>
      </c>
      <c r="AA13" s="775">
        <f>AA9+AA10+AA11+AA12</f>
        <v>0</v>
      </c>
      <c r="AB13" s="772">
        <f>AB9+AB10+AB11+AB12</f>
        <v>0</v>
      </c>
      <c r="AC13" s="849" t="e">
        <f t="shared" ref="AC13:AC23" si="13">AB13/AA13*100</f>
        <v>#DIV/0!</v>
      </c>
      <c r="AD13" s="770">
        <f>AD9+AD10+AD11+AD12</f>
        <v>0</v>
      </c>
      <c r="AE13" s="772">
        <f>AE9+AE10+AE11+AE12</f>
        <v>0</v>
      </c>
      <c r="AF13" s="850" t="e">
        <f t="shared" si="2"/>
        <v>#DIV/0!</v>
      </c>
      <c r="AG13" s="770">
        <f>AG9+AG10+AG11+AG12</f>
        <v>0</v>
      </c>
      <c r="AH13" s="772">
        <f>AH9+AH10+AH11+AH12</f>
        <v>0</v>
      </c>
      <c r="AI13" s="850" t="e">
        <f t="shared" si="3"/>
        <v>#DIV/0!</v>
      </c>
      <c r="AJ13" s="770">
        <f>AJ9+AJ10+AJ11+AJ12</f>
        <v>0</v>
      </c>
      <c r="AK13" s="772">
        <f>AK9+AK10+AK11+AK12</f>
        <v>0</v>
      </c>
      <c r="AL13" s="850" t="e">
        <f t="shared" si="4"/>
        <v>#DIV/0!</v>
      </c>
      <c r="AM13" s="775">
        <f>AM9+AM10+AM11+AM12</f>
        <v>0</v>
      </c>
      <c r="AN13" s="779">
        <f>AN9+AN10+AN11+AN12</f>
        <v>0</v>
      </c>
      <c r="AO13" s="851" t="e">
        <f t="shared" si="5"/>
        <v>#DIV/0!</v>
      </c>
    </row>
    <row r="14" spans="1:41" ht="21.75" customHeight="1" thickBot="1" x14ac:dyDescent="0.3">
      <c r="A14" s="780" t="s">
        <v>6</v>
      </c>
      <c r="B14" s="781">
        <v>53</v>
      </c>
      <c r="C14" s="782">
        <v>1</v>
      </c>
      <c r="D14" s="783"/>
      <c r="E14" s="784">
        <f t="shared" si="11"/>
        <v>54</v>
      </c>
      <c r="F14" s="785">
        <v>54</v>
      </c>
      <c r="G14" s="786">
        <v>54</v>
      </c>
      <c r="H14" s="786"/>
      <c r="I14" s="787"/>
      <c r="J14" s="785">
        <v>54</v>
      </c>
      <c r="K14" s="788">
        <v>54</v>
      </c>
      <c r="L14" s="788"/>
      <c r="M14" s="787"/>
      <c r="N14" s="788"/>
      <c r="O14" s="786"/>
      <c r="P14" s="786"/>
      <c r="Q14" s="789"/>
      <c r="R14" s="748">
        <f>N14+O14+P14+Q14</f>
        <v>0</v>
      </c>
      <c r="S14" s="749">
        <f t="shared" si="6"/>
        <v>100</v>
      </c>
      <c r="T14" s="750">
        <f t="shared" si="7"/>
        <v>100</v>
      </c>
      <c r="U14" s="785">
        <v>3</v>
      </c>
      <c r="V14" s="786">
        <v>17</v>
      </c>
      <c r="W14" s="790">
        <f t="shared" ref="W14:W19" si="14">SUM(U14:V14)</f>
        <v>20</v>
      </c>
      <c r="X14" s="752">
        <f t="shared" si="8"/>
        <v>37.037037037037038</v>
      </c>
      <c r="Y14" s="785">
        <v>6</v>
      </c>
      <c r="Z14" s="791">
        <f t="shared" si="9"/>
        <v>11.111111111111111</v>
      </c>
      <c r="AA14" s="788"/>
      <c r="AB14" s="789"/>
      <c r="AC14" s="844" t="e">
        <f t="shared" si="13"/>
        <v>#DIV/0!</v>
      </c>
      <c r="AD14" s="785"/>
      <c r="AE14" s="789"/>
      <c r="AF14" s="845" t="e">
        <f t="shared" si="2"/>
        <v>#DIV/0!</v>
      </c>
      <c r="AG14" s="785"/>
      <c r="AH14" s="789"/>
      <c r="AI14" s="845" t="e">
        <f t="shared" si="3"/>
        <v>#DIV/0!</v>
      </c>
      <c r="AJ14" s="785"/>
      <c r="AK14" s="789"/>
      <c r="AL14" s="845" t="e">
        <f t="shared" si="4"/>
        <v>#DIV/0!</v>
      </c>
      <c r="AM14" s="852"/>
      <c r="AN14" s="853"/>
      <c r="AO14" s="848" t="e">
        <f t="shared" si="5"/>
        <v>#DIV/0!</v>
      </c>
    </row>
    <row r="15" spans="1:41" ht="21.75" customHeight="1" thickBot="1" x14ac:dyDescent="0.3">
      <c r="A15" s="738" t="s">
        <v>7</v>
      </c>
      <c r="B15" s="739">
        <v>48</v>
      </c>
      <c r="C15" s="740">
        <v>5</v>
      </c>
      <c r="D15" s="741">
        <v>1</v>
      </c>
      <c r="E15" s="784">
        <f t="shared" si="11"/>
        <v>52</v>
      </c>
      <c r="F15" s="743">
        <v>52</v>
      </c>
      <c r="G15" s="744">
        <v>52</v>
      </c>
      <c r="H15" s="744"/>
      <c r="I15" s="745"/>
      <c r="J15" s="743">
        <v>52</v>
      </c>
      <c r="K15" s="746">
        <v>52</v>
      </c>
      <c r="L15" s="746"/>
      <c r="M15" s="745"/>
      <c r="N15" s="746"/>
      <c r="O15" s="744"/>
      <c r="P15" s="744"/>
      <c r="Q15" s="754"/>
      <c r="R15" s="748">
        <f t="shared" ref="R15:R18" si="15">N15+O15+P15+Q15</f>
        <v>0</v>
      </c>
      <c r="S15" s="749">
        <f t="shared" si="6"/>
        <v>100</v>
      </c>
      <c r="T15" s="750">
        <f t="shared" si="7"/>
        <v>100</v>
      </c>
      <c r="U15" s="743"/>
      <c r="V15" s="744">
        <v>17</v>
      </c>
      <c r="W15" s="751">
        <f t="shared" si="14"/>
        <v>17</v>
      </c>
      <c r="X15" s="752">
        <f t="shared" si="8"/>
        <v>32.692307692307693</v>
      </c>
      <c r="Y15" s="743">
        <v>2</v>
      </c>
      <c r="Z15" s="753">
        <f t="shared" si="9"/>
        <v>3.8461538461538463</v>
      </c>
      <c r="AA15" s="746"/>
      <c r="AB15" s="754"/>
      <c r="AC15" s="844" t="e">
        <f t="shared" si="13"/>
        <v>#DIV/0!</v>
      </c>
      <c r="AD15" s="785"/>
      <c r="AE15" s="789"/>
      <c r="AF15" s="845" t="e">
        <f t="shared" si="2"/>
        <v>#DIV/0!</v>
      </c>
      <c r="AG15" s="785"/>
      <c r="AH15" s="789"/>
      <c r="AI15" s="845" t="e">
        <f t="shared" si="3"/>
        <v>#DIV/0!</v>
      </c>
      <c r="AJ15" s="785"/>
      <c r="AK15" s="789"/>
      <c r="AL15" s="845" t="e">
        <f t="shared" si="4"/>
        <v>#DIV/0!</v>
      </c>
      <c r="AM15" s="852"/>
      <c r="AN15" s="853"/>
      <c r="AO15" s="848" t="e">
        <f t="shared" si="5"/>
        <v>#DIV/0!</v>
      </c>
    </row>
    <row r="16" spans="1:41" ht="21.75" customHeight="1" thickBot="1" x14ac:dyDescent="0.3">
      <c r="A16" s="738" t="s">
        <v>8</v>
      </c>
      <c r="B16" s="739">
        <v>57</v>
      </c>
      <c r="C16" s="740">
        <v>3</v>
      </c>
      <c r="D16" s="741">
        <v>3</v>
      </c>
      <c r="E16" s="784">
        <f t="shared" si="11"/>
        <v>57</v>
      </c>
      <c r="F16" s="743">
        <v>57</v>
      </c>
      <c r="G16" s="744">
        <v>57</v>
      </c>
      <c r="H16" s="744"/>
      <c r="I16" s="745">
        <v>1</v>
      </c>
      <c r="J16" s="743">
        <v>57</v>
      </c>
      <c r="K16" s="746">
        <v>57</v>
      </c>
      <c r="L16" s="746"/>
      <c r="M16" s="745">
        <v>1</v>
      </c>
      <c r="N16" s="746"/>
      <c r="O16" s="744"/>
      <c r="P16" s="744"/>
      <c r="Q16" s="754"/>
      <c r="R16" s="748">
        <f t="shared" si="15"/>
        <v>0</v>
      </c>
      <c r="S16" s="749">
        <f t="shared" si="6"/>
        <v>100</v>
      </c>
      <c r="T16" s="750">
        <f t="shared" si="7"/>
        <v>100</v>
      </c>
      <c r="U16" s="743">
        <v>4</v>
      </c>
      <c r="V16" s="744">
        <v>18</v>
      </c>
      <c r="W16" s="751">
        <f t="shared" si="14"/>
        <v>22</v>
      </c>
      <c r="X16" s="752">
        <f t="shared" si="8"/>
        <v>38.596491228070171</v>
      </c>
      <c r="Y16" s="743">
        <v>3</v>
      </c>
      <c r="Z16" s="753">
        <f t="shared" si="9"/>
        <v>5.2631578947368416</v>
      </c>
      <c r="AA16" s="746"/>
      <c r="AB16" s="754"/>
      <c r="AC16" s="844" t="e">
        <f t="shared" si="13"/>
        <v>#DIV/0!</v>
      </c>
      <c r="AD16" s="785"/>
      <c r="AE16" s="789"/>
      <c r="AF16" s="845" t="e">
        <f t="shared" si="2"/>
        <v>#DIV/0!</v>
      </c>
      <c r="AG16" s="785"/>
      <c r="AH16" s="789"/>
      <c r="AI16" s="845" t="e">
        <f t="shared" si="3"/>
        <v>#DIV/0!</v>
      </c>
      <c r="AJ16" s="785"/>
      <c r="AK16" s="789"/>
      <c r="AL16" s="845" t="e">
        <f t="shared" si="4"/>
        <v>#DIV/0!</v>
      </c>
      <c r="AM16" s="852"/>
      <c r="AN16" s="853"/>
      <c r="AO16" s="848" t="e">
        <f t="shared" si="5"/>
        <v>#DIV/0!</v>
      </c>
    </row>
    <row r="17" spans="1:43" ht="21.75" customHeight="1" thickBot="1" x14ac:dyDescent="0.3">
      <c r="A17" s="738" t="s">
        <v>9</v>
      </c>
      <c r="B17" s="739">
        <v>63</v>
      </c>
      <c r="C17" s="740">
        <v>1</v>
      </c>
      <c r="D17" s="741">
        <v>1</v>
      </c>
      <c r="E17" s="784">
        <f t="shared" si="11"/>
        <v>63</v>
      </c>
      <c r="F17" s="743">
        <v>63</v>
      </c>
      <c r="G17" s="744">
        <v>63</v>
      </c>
      <c r="H17" s="744"/>
      <c r="I17" s="745"/>
      <c r="J17" s="743">
        <v>63</v>
      </c>
      <c r="K17" s="746">
        <v>63</v>
      </c>
      <c r="L17" s="746"/>
      <c r="M17" s="745"/>
      <c r="N17" s="746"/>
      <c r="O17" s="744"/>
      <c r="P17" s="744"/>
      <c r="Q17" s="754"/>
      <c r="R17" s="748">
        <f t="shared" si="15"/>
        <v>0</v>
      </c>
      <c r="S17" s="749">
        <f t="shared" si="6"/>
        <v>100</v>
      </c>
      <c r="T17" s="750">
        <f t="shared" si="7"/>
        <v>100</v>
      </c>
      <c r="U17" s="743">
        <v>4</v>
      </c>
      <c r="V17" s="744">
        <v>20</v>
      </c>
      <c r="W17" s="751">
        <f t="shared" si="14"/>
        <v>24</v>
      </c>
      <c r="X17" s="752">
        <f t="shared" si="8"/>
        <v>38.095238095238095</v>
      </c>
      <c r="Y17" s="743">
        <v>3</v>
      </c>
      <c r="Z17" s="753">
        <f t="shared" si="9"/>
        <v>4.7619047619047619</v>
      </c>
      <c r="AA17" s="746">
        <v>1</v>
      </c>
      <c r="AB17" s="754">
        <v>1</v>
      </c>
      <c r="AC17" s="844">
        <f t="shared" si="13"/>
        <v>100</v>
      </c>
      <c r="AD17" s="785"/>
      <c r="AE17" s="789"/>
      <c r="AF17" s="845" t="e">
        <f t="shared" si="2"/>
        <v>#DIV/0!</v>
      </c>
      <c r="AG17" s="785"/>
      <c r="AH17" s="789"/>
      <c r="AI17" s="845" t="e">
        <f t="shared" si="3"/>
        <v>#DIV/0!</v>
      </c>
      <c r="AJ17" s="785"/>
      <c r="AK17" s="789"/>
      <c r="AL17" s="845" t="e">
        <f t="shared" si="4"/>
        <v>#DIV/0!</v>
      </c>
      <c r="AM17" s="852"/>
      <c r="AN17" s="853"/>
      <c r="AO17" s="848" t="e">
        <f t="shared" si="5"/>
        <v>#DIV/0!</v>
      </c>
      <c r="AQ17" s="114"/>
    </row>
    <row r="18" spans="1:43" ht="21.75" customHeight="1" thickBot="1" x14ac:dyDescent="0.3">
      <c r="A18" s="755" t="s">
        <v>10</v>
      </c>
      <c r="B18" s="756">
        <v>47</v>
      </c>
      <c r="C18" s="757"/>
      <c r="D18" s="758"/>
      <c r="E18" s="784">
        <f t="shared" si="11"/>
        <v>47</v>
      </c>
      <c r="F18" s="760">
        <v>47</v>
      </c>
      <c r="G18" s="761">
        <v>47</v>
      </c>
      <c r="H18" s="761"/>
      <c r="I18" s="762"/>
      <c r="J18" s="760">
        <v>47</v>
      </c>
      <c r="K18" s="763">
        <v>47</v>
      </c>
      <c r="L18" s="763"/>
      <c r="M18" s="762"/>
      <c r="N18" s="763"/>
      <c r="O18" s="761"/>
      <c r="P18" s="761"/>
      <c r="Q18" s="764"/>
      <c r="R18" s="748">
        <f t="shared" si="15"/>
        <v>0</v>
      </c>
      <c r="S18" s="765">
        <f t="shared" si="6"/>
        <v>100</v>
      </c>
      <c r="T18" s="766">
        <f t="shared" si="7"/>
        <v>100</v>
      </c>
      <c r="U18" s="760">
        <v>2</v>
      </c>
      <c r="V18" s="761">
        <v>14</v>
      </c>
      <c r="W18" s="767">
        <f>SUM(U18:V18)</f>
        <v>16</v>
      </c>
      <c r="X18" s="752">
        <f t="shared" si="8"/>
        <v>34.042553191489361</v>
      </c>
      <c r="Y18" s="760">
        <v>2</v>
      </c>
      <c r="Z18" s="768">
        <f t="shared" si="9"/>
        <v>4.2553191489361701</v>
      </c>
      <c r="AA18" s="763"/>
      <c r="AB18" s="764"/>
      <c r="AC18" s="844" t="e">
        <f t="shared" si="13"/>
        <v>#DIV/0!</v>
      </c>
      <c r="AD18" s="785"/>
      <c r="AE18" s="789"/>
      <c r="AF18" s="845" t="e">
        <f t="shared" si="2"/>
        <v>#DIV/0!</v>
      </c>
      <c r="AG18" s="785"/>
      <c r="AH18" s="789"/>
      <c r="AI18" s="845" t="e">
        <f t="shared" si="3"/>
        <v>#DIV/0!</v>
      </c>
      <c r="AJ18" s="785"/>
      <c r="AK18" s="789"/>
      <c r="AL18" s="845" t="e">
        <f t="shared" si="4"/>
        <v>#DIV/0!</v>
      </c>
      <c r="AM18" s="852"/>
      <c r="AN18" s="853"/>
      <c r="AO18" s="848" t="e">
        <f t="shared" si="5"/>
        <v>#DIV/0!</v>
      </c>
      <c r="AQ18" s="114"/>
    </row>
    <row r="19" spans="1:43" s="477" customFormat="1" ht="29.25" customHeight="1" thickBot="1" x14ac:dyDescent="0.35">
      <c r="A19" s="779" t="s">
        <v>11</v>
      </c>
      <c r="B19" s="792">
        <f>B14+B15+B16+B17+B18</f>
        <v>268</v>
      </c>
      <c r="C19" s="792">
        <f t="shared" ref="C19:Q19" si="16">C14+C15+C16+C17+C18</f>
        <v>10</v>
      </c>
      <c r="D19" s="793">
        <f t="shared" si="16"/>
        <v>5</v>
      </c>
      <c r="E19" s="794">
        <f t="shared" si="16"/>
        <v>273</v>
      </c>
      <c r="F19" s="792">
        <f t="shared" si="16"/>
        <v>273</v>
      </c>
      <c r="G19" s="795">
        <f t="shared" si="16"/>
        <v>273</v>
      </c>
      <c r="H19" s="795">
        <f t="shared" ref="H19" si="17">H14+H15+H16+H17+H18</f>
        <v>0</v>
      </c>
      <c r="I19" s="796">
        <f t="shared" si="16"/>
        <v>1</v>
      </c>
      <c r="J19" s="797">
        <f t="shared" si="16"/>
        <v>273</v>
      </c>
      <c r="K19" s="797">
        <f t="shared" si="16"/>
        <v>273</v>
      </c>
      <c r="L19" s="797">
        <f t="shared" si="16"/>
        <v>0</v>
      </c>
      <c r="M19" s="796">
        <f>M14+M15+M16+M17+M18</f>
        <v>1</v>
      </c>
      <c r="N19" s="797">
        <f t="shared" si="16"/>
        <v>0</v>
      </c>
      <c r="O19" s="795">
        <f t="shared" si="16"/>
        <v>0</v>
      </c>
      <c r="P19" s="795">
        <f t="shared" si="16"/>
        <v>0</v>
      </c>
      <c r="Q19" s="798">
        <f t="shared" si="16"/>
        <v>0</v>
      </c>
      <c r="R19" s="773">
        <f>N19+O19+P19+Q19</f>
        <v>0</v>
      </c>
      <c r="S19" s="777">
        <f t="shared" si="6"/>
        <v>100</v>
      </c>
      <c r="T19" s="777">
        <f t="shared" si="7"/>
        <v>100</v>
      </c>
      <c r="U19" s="792">
        <f>U14+U15+U16+U17+U18</f>
        <v>13</v>
      </c>
      <c r="V19" s="795">
        <f>V14+V15+V16+V17+V18</f>
        <v>86</v>
      </c>
      <c r="W19" s="772">
        <f t="shared" si="14"/>
        <v>99</v>
      </c>
      <c r="X19" s="778">
        <f t="shared" si="8"/>
        <v>36.263736263736263</v>
      </c>
      <c r="Y19" s="793">
        <f>Y14+Y15+Y16+Y17+Y18</f>
        <v>16</v>
      </c>
      <c r="Z19" s="777">
        <f t="shared" si="9"/>
        <v>5.8608058608058604</v>
      </c>
      <c r="AA19" s="775">
        <f>AA14+AA15+AA16+AA17+AA18</f>
        <v>1</v>
      </c>
      <c r="AB19" s="772">
        <f>AB14+AB15+AB16+AB17+AB18</f>
        <v>1</v>
      </c>
      <c r="AC19" s="849">
        <f t="shared" si="13"/>
        <v>100</v>
      </c>
      <c r="AD19" s="770">
        <f>AD14+AD15+AD16+AD17+AD18</f>
        <v>0</v>
      </c>
      <c r="AE19" s="772">
        <f>AE14+AE15+AE16+AE17+AE18</f>
        <v>0</v>
      </c>
      <c r="AF19" s="850" t="e">
        <f t="shared" si="2"/>
        <v>#DIV/0!</v>
      </c>
      <c r="AG19" s="770">
        <f>AG14+AG15+AG16+AG17+AG18</f>
        <v>0</v>
      </c>
      <c r="AH19" s="772">
        <f>AH14+AH15+AH16+AH17+AH18</f>
        <v>0</v>
      </c>
      <c r="AI19" s="850" t="e">
        <f t="shared" si="3"/>
        <v>#DIV/0!</v>
      </c>
      <c r="AJ19" s="770">
        <f>AJ14+AJ15+AJ16+AJ17+AJ18</f>
        <v>0</v>
      </c>
      <c r="AK19" s="772">
        <f>AK14+AK15+AK16+AK17+AK18</f>
        <v>0</v>
      </c>
      <c r="AL19" s="850" t="e">
        <f t="shared" si="4"/>
        <v>#DIV/0!</v>
      </c>
      <c r="AM19" s="775">
        <f>AM14+AM15+AM16+AM17+AM18</f>
        <v>0</v>
      </c>
      <c r="AN19" s="772">
        <f>AN14+AN15+AN16+AN17+AN18</f>
        <v>0</v>
      </c>
      <c r="AO19" s="851" t="e">
        <f t="shared" si="5"/>
        <v>#DIV/0!</v>
      </c>
    </row>
    <row r="20" spans="1:43" ht="24" customHeight="1" thickBot="1" x14ac:dyDescent="0.3">
      <c r="A20" s="780" t="s">
        <v>12</v>
      </c>
      <c r="B20" s="781">
        <v>22</v>
      </c>
      <c r="C20" s="782">
        <v>1</v>
      </c>
      <c r="D20" s="783"/>
      <c r="E20" s="784">
        <f t="shared" si="11"/>
        <v>23</v>
      </c>
      <c r="F20" s="785">
        <v>23</v>
      </c>
      <c r="G20" s="786">
        <v>23</v>
      </c>
      <c r="H20" s="786"/>
      <c r="I20" s="787"/>
      <c r="J20" s="785"/>
      <c r="K20" s="788"/>
      <c r="L20" s="788"/>
      <c r="M20" s="787"/>
      <c r="N20" s="788"/>
      <c r="O20" s="786"/>
      <c r="P20" s="786"/>
      <c r="Q20" s="789"/>
      <c r="R20" s="748">
        <f>N20+O20+P20+Q20</f>
        <v>0</v>
      </c>
      <c r="S20" s="749">
        <f t="shared" si="6"/>
        <v>0</v>
      </c>
      <c r="T20" s="750">
        <f t="shared" si="7"/>
        <v>0</v>
      </c>
      <c r="U20" s="785"/>
      <c r="V20" s="786"/>
      <c r="W20" s="790"/>
      <c r="X20" s="752"/>
      <c r="Y20" s="785"/>
      <c r="Z20" s="791"/>
      <c r="AA20" s="852"/>
      <c r="AB20" s="853"/>
      <c r="AC20" s="844" t="e">
        <f t="shared" si="13"/>
        <v>#DIV/0!</v>
      </c>
      <c r="AD20" s="785"/>
      <c r="AE20" s="789"/>
      <c r="AF20" s="845" t="e">
        <f t="shared" si="2"/>
        <v>#DIV/0!</v>
      </c>
      <c r="AG20" s="785"/>
      <c r="AH20" s="789"/>
      <c r="AI20" s="845" t="e">
        <f t="shared" si="3"/>
        <v>#DIV/0!</v>
      </c>
      <c r="AJ20" s="785"/>
      <c r="AK20" s="789"/>
      <c r="AL20" s="845" t="e">
        <f t="shared" si="4"/>
        <v>#DIV/0!</v>
      </c>
      <c r="AM20" s="852"/>
      <c r="AN20" s="853"/>
      <c r="AO20" s="848" t="e">
        <f t="shared" si="5"/>
        <v>#DIV/0!</v>
      </c>
    </row>
    <row r="21" spans="1:43" ht="24" customHeight="1" thickBot="1" x14ac:dyDescent="0.3">
      <c r="A21" s="755" t="s">
        <v>13</v>
      </c>
      <c r="B21" s="756">
        <v>21</v>
      </c>
      <c r="C21" s="757"/>
      <c r="D21" s="758"/>
      <c r="E21" s="784">
        <f t="shared" si="11"/>
        <v>21</v>
      </c>
      <c r="F21" s="760">
        <v>21</v>
      </c>
      <c r="G21" s="761">
        <v>21</v>
      </c>
      <c r="H21" s="761"/>
      <c r="I21" s="762"/>
      <c r="J21" s="760"/>
      <c r="K21" s="763"/>
      <c r="L21" s="763"/>
      <c r="M21" s="762"/>
      <c r="N21" s="763"/>
      <c r="O21" s="761"/>
      <c r="P21" s="761"/>
      <c r="Q21" s="764"/>
      <c r="R21" s="748">
        <f t="shared" ref="R21" si="18">N21+O21+P21+Q21</f>
        <v>0</v>
      </c>
      <c r="S21" s="765">
        <f t="shared" si="6"/>
        <v>0</v>
      </c>
      <c r="T21" s="766">
        <f t="shared" si="7"/>
        <v>0</v>
      </c>
      <c r="U21" s="760"/>
      <c r="V21" s="761"/>
      <c r="W21" s="767"/>
      <c r="X21" s="752"/>
      <c r="Y21" s="760"/>
      <c r="Z21" s="768"/>
      <c r="AA21" s="852"/>
      <c r="AB21" s="853"/>
      <c r="AC21" s="844" t="e">
        <f t="shared" si="13"/>
        <v>#DIV/0!</v>
      </c>
      <c r="AD21" s="760"/>
      <c r="AE21" s="764"/>
      <c r="AF21" s="845" t="e">
        <f t="shared" si="2"/>
        <v>#DIV/0!</v>
      </c>
      <c r="AG21" s="760"/>
      <c r="AH21" s="764"/>
      <c r="AI21" s="845" t="e">
        <f t="shared" si="3"/>
        <v>#DIV/0!</v>
      </c>
      <c r="AJ21" s="760"/>
      <c r="AK21" s="764"/>
      <c r="AL21" s="845" t="e">
        <f t="shared" si="4"/>
        <v>#DIV/0!</v>
      </c>
      <c r="AM21" s="852"/>
      <c r="AN21" s="853"/>
      <c r="AO21" s="848" t="e">
        <f t="shared" si="5"/>
        <v>#DIV/0!</v>
      </c>
    </row>
    <row r="22" spans="1:43" s="227" customFormat="1" ht="32.25" customHeight="1" thickBot="1" x14ac:dyDescent="0.35">
      <c r="A22" s="809" t="s">
        <v>14</v>
      </c>
      <c r="B22" s="810">
        <f>B20+B21</f>
        <v>43</v>
      </c>
      <c r="C22" s="810">
        <f t="shared" ref="C22:E22" si="19">C20+C21</f>
        <v>1</v>
      </c>
      <c r="D22" s="811">
        <f t="shared" si="19"/>
        <v>0</v>
      </c>
      <c r="E22" s="812">
        <f t="shared" si="19"/>
        <v>44</v>
      </c>
      <c r="F22" s="813">
        <f>F20+F21</f>
        <v>44</v>
      </c>
      <c r="G22" s="814">
        <f>G20+G21</f>
        <v>44</v>
      </c>
      <c r="H22" s="814">
        <f>H20+H21</f>
        <v>0</v>
      </c>
      <c r="I22" s="815">
        <f>I20+I21</f>
        <v>0</v>
      </c>
      <c r="J22" s="816"/>
      <c r="K22" s="816"/>
      <c r="L22" s="816">
        <f t="shared" ref="L22:Q22" si="20">L20+L21</f>
        <v>0</v>
      </c>
      <c r="M22" s="815">
        <f>M20+M21</f>
        <v>0</v>
      </c>
      <c r="N22" s="816">
        <f t="shared" si="20"/>
        <v>0</v>
      </c>
      <c r="O22" s="814">
        <f t="shared" si="20"/>
        <v>0</v>
      </c>
      <c r="P22" s="814">
        <f t="shared" si="20"/>
        <v>0</v>
      </c>
      <c r="Q22" s="817">
        <f t="shared" si="20"/>
        <v>0</v>
      </c>
      <c r="R22" s="818">
        <f>N22+O22+P22+Q22</f>
        <v>0</v>
      </c>
      <c r="S22" s="819">
        <f t="shared" si="6"/>
        <v>0</v>
      </c>
      <c r="T22" s="819">
        <f t="shared" si="7"/>
        <v>0</v>
      </c>
      <c r="U22" s="810">
        <f>U20+U21</f>
        <v>0</v>
      </c>
      <c r="V22" s="820">
        <f>V20+V21</f>
        <v>0</v>
      </c>
      <c r="W22" s="817">
        <f>SUM(U22:V22)</f>
        <v>0</v>
      </c>
      <c r="X22" s="821">
        <f t="shared" si="8"/>
        <v>0</v>
      </c>
      <c r="Y22" s="811">
        <f>Y20+Y21</f>
        <v>0</v>
      </c>
      <c r="Z22" s="819">
        <f t="shared" si="9"/>
        <v>0</v>
      </c>
      <c r="AA22" s="816">
        <f>AA20+AA21</f>
        <v>0</v>
      </c>
      <c r="AB22" s="817">
        <f>AB20+AB21</f>
        <v>0</v>
      </c>
      <c r="AC22" s="854" t="e">
        <f t="shared" si="13"/>
        <v>#DIV/0!</v>
      </c>
      <c r="AD22" s="813">
        <f>AD20+AD21</f>
        <v>0</v>
      </c>
      <c r="AE22" s="817">
        <f>AE20+AE21</f>
        <v>0</v>
      </c>
      <c r="AF22" s="855" t="e">
        <f t="shared" si="2"/>
        <v>#DIV/0!</v>
      </c>
      <c r="AG22" s="813">
        <f>AG20+AG21</f>
        <v>0</v>
      </c>
      <c r="AH22" s="817">
        <f>AH20+AH21</f>
        <v>0</v>
      </c>
      <c r="AI22" s="855" t="e">
        <f t="shared" si="3"/>
        <v>#DIV/0!</v>
      </c>
      <c r="AJ22" s="813">
        <f>AJ20+AJ21</f>
        <v>0</v>
      </c>
      <c r="AK22" s="817">
        <f>AK20+AK21</f>
        <v>0</v>
      </c>
      <c r="AL22" s="855" t="e">
        <f t="shared" si="4"/>
        <v>#DIV/0!</v>
      </c>
      <c r="AM22" s="816">
        <f>AM20+AM21</f>
        <v>0</v>
      </c>
      <c r="AN22" s="817">
        <f>AN20+AN21</f>
        <v>0</v>
      </c>
      <c r="AO22" s="856" t="e">
        <f t="shared" si="5"/>
        <v>#DIV/0!</v>
      </c>
    </row>
    <row r="23" spans="1:43" s="4" customFormat="1" ht="41.25" thickBot="1" x14ac:dyDescent="0.35">
      <c r="A23" s="808" t="s">
        <v>15</v>
      </c>
      <c r="B23" s="807">
        <f>B13+B19+B22</f>
        <v>476</v>
      </c>
      <c r="C23" s="807">
        <f t="shared" ref="C23:Q23" si="21">C13+C19+C22</f>
        <v>21</v>
      </c>
      <c r="D23" s="808">
        <f t="shared" si="21"/>
        <v>5</v>
      </c>
      <c r="E23" s="804">
        <f t="shared" si="21"/>
        <v>492</v>
      </c>
      <c r="F23" s="822">
        <f t="shared" si="21"/>
        <v>452</v>
      </c>
      <c r="G23" s="823">
        <f>G13+G19+G22</f>
        <v>452</v>
      </c>
      <c r="H23" s="823">
        <f>H13+H19+H22</f>
        <v>0</v>
      </c>
      <c r="I23" s="824">
        <f>I13+I19+I22</f>
        <v>1</v>
      </c>
      <c r="J23" s="799">
        <f t="shared" ref="J23:K23" si="22">J13+J19+J22</f>
        <v>407</v>
      </c>
      <c r="K23" s="800">
        <f t="shared" si="22"/>
        <v>407</v>
      </c>
      <c r="L23" s="800">
        <f t="shared" si="21"/>
        <v>0</v>
      </c>
      <c r="M23" s="801">
        <f>M13+M19+M22</f>
        <v>1</v>
      </c>
      <c r="N23" s="800">
        <f t="shared" si="21"/>
        <v>0</v>
      </c>
      <c r="O23" s="802">
        <f t="shared" si="21"/>
        <v>0</v>
      </c>
      <c r="P23" s="802">
        <f t="shared" si="21"/>
        <v>0</v>
      </c>
      <c r="Q23" s="803">
        <f t="shared" si="21"/>
        <v>1</v>
      </c>
      <c r="R23" s="804">
        <f>N23+O23+P23+Q23</f>
        <v>1</v>
      </c>
      <c r="S23" s="805">
        <f t="shared" si="6"/>
        <v>90.044247787610615</v>
      </c>
      <c r="T23" s="806">
        <f t="shared" si="7"/>
        <v>90.044247787610615</v>
      </c>
      <c r="U23" s="807">
        <f>U13+U19+U22</f>
        <v>28</v>
      </c>
      <c r="V23" s="802">
        <f>V13+V19+V22</f>
        <v>163</v>
      </c>
      <c r="W23" s="803">
        <f>SUM(U23:V23)</f>
        <v>191</v>
      </c>
      <c r="X23" s="805">
        <f t="shared" si="8"/>
        <v>42.256637168141594</v>
      </c>
      <c r="Y23" s="808">
        <f>Y13+Y19+Y22</f>
        <v>28</v>
      </c>
      <c r="Z23" s="805">
        <f t="shared" si="9"/>
        <v>6.1946902654867255</v>
      </c>
      <c r="AA23" s="799">
        <f>AA13+AA19+AA22</f>
        <v>1</v>
      </c>
      <c r="AB23" s="803">
        <f>AB13+AB19+AB22</f>
        <v>1</v>
      </c>
      <c r="AC23" s="857">
        <f t="shared" si="13"/>
        <v>100</v>
      </c>
      <c r="AD23" s="822">
        <f>AD13+AD19+AD22</f>
        <v>0</v>
      </c>
      <c r="AE23" s="858">
        <f>AE13+AE19+AE22</f>
        <v>0</v>
      </c>
      <c r="AF23" s="859" t="e">
        <f t="shared" si="2"/>
        <v>#DIV/0!</v>
      </c>
      <c r="AG23" s="822">
        <f>AG13+AG19+AG22</f>
        <v>0</v>
      </c>
      <c r="AH23" s="858">
        <f>AH13+AH19+AH22</f>
        <v>0</v>
      </c>
      <c r="AI23" s="859" t="e">
        <f t="shared" si="3"/>
        <v>#DIV/0!</v>
      </c>
      <c r="AJ23" s="822">
        <f>AJ13+AJ19+AJ22</f>
        <v>0</v>
      </c>
      <c r="AK23" s="858">
        <f>AK13+AK19+AK22</f>
        <v>0</v>
      </c>
      <c r="AL23" s="859" t="e">
        <f t="shared" si="4"/>
        <v>#DIV/0!</v>
      </c>
      <c r="AM23" s="799">
        <f>AM13+AM19+AM22</f>
        <v>0</v>
      </c>
      <c r="AN23" s="858">
        <f>AN13+AN19+AN22</f>
        <v>0</v>
      </c>
      <c r="AO23" s="859" t="e">
        <f t="shared" si="5"/>
        <v>#DIV/0!</v>
      </c>
    </row>
    <row r="24" spans="1:43" s="601" customFormat="1" x14ac:dyDescent="0.2">
      <c r="A24" s="600"/>
    </row>
    <row r="25" spans="1:43" s="604" customFormat="1" ht="31.5" customHeight="1" x14ac:dyDescent="0.3">
      <c r="A25" s="602"/>
      <c r="B25" s="603"/>
      <c r="C25" s="603"/>
      <c r="D25" s="603"/>
      <c r="E25" s="603"/>
      <c r="F25" s="603"/>
      <c r="G25" s="603"/>
      <c r="H25" s="603"/>
      <c r="I25" s="603"/>
      <c r="J25" s="603"/>
      <c r="K25" s="603"/>
      <c r="L25" s="603"/>
      <c r="M25" s="603"/>
      <c r="N25" s="603"/>
      <c r="O25" s="603"/>
      <c r="Q25" s="605"/>
      <c r="Y25" s="605"/>
      <c r="Z25" s="605"/>
      <c r="AA25" s="605"/>
      <c r="AB25" s="605"/>
      <c r="AC25" s="605"/>
      <c r="AD25" s="605"/>
    </row>
    <row r="26" spans="1:43" s="604" customFormat="1" ht="18.75" x14ac:dyDescent="0.3">
      <c r="A26" s="602"/>
      <c r="B26" s="603"/>
    </row>
    <row r="27" spans="1:43" s="604" customFormat="1" ht="18.75" x14ac:dyDescent="0.3">
      <c r="A27" s="602"/>
      <c r="B27" s="606"/>
    </row>
    <row r="28" spans="1:43" s="601" customFormat="1" ht="30.75" customHeight="1" x14ac:dyDescent="0.25">
      <c r="A28" s="600"/>
      <c r="B28" s="1042"/>
      <c r="C28" s="1041"/>
      <c r="D28" s="1041"/>
      <c r="E28" s="1041"/>
      <c r="F28" s="1041"/>
      <c r="G28" s="1041"/>
      <c r="H28" s="1041"/>
      <c r="I28" s="1041"/>
      <c r="J28" s="1041"/>
      <c r="K28" s="1041"/>
      <c r="L28" s="1041"/>
      <c r="M28" s="1041"/>
      <c r="N28" s="1041"/>
      <c r="O28" s="1041"/>
      <c r="P28" s="1041"/>
      <c r="Q28" s="1041"/>
      <c r="R28" s="1041"/>
      <c r="S28" s="1041"/>
      <c r="T28" s="1041"/>
      <c r="U28" s="1041"/>
      <c r="V28" s="1041"/>
      <c r="W28" s="1041"/>
      <c r="X28" s="1041"/>
    </row>
    <row r="29" spans="1:43" s="601" customFormat="1" ht="15.75" x14ac:dyDescent="0.25">
      <c r="A29" s="600"/>
      <c r="B29" s="1041"/>
      <c r="C29" s="1041"/>
      <c r="D29" s="1041"/>
      <c r="E29" s="1041"/>
      <c r="F29" s="1041"/>
      <c r="G29" s="1041"/>
      <c r="H29" s="1041"/>
      <c r="I29" s="1041"/>
      <c r="J29" s="1041"/>
      <c r="K29" s="1041"/>
      <c r="L29" s="1041"/>
      <c r="M29" s="1041"/>
      <c r="N29" s="1041"/>
      <c r="O29" s="1041"/>
      <c r="P29" s="1041"/>
      <c r="Q29" s="1041"/>
      <c r="R29" s="1041"/>
      <c r="S29" s="1041"/>
      <c r="T29" s="1041"/>
      <c r="U29" s="1041"/>
      <c r="V29" s="1041"/>
      <c r="W29" s="1041"/>
      <c r="X29" s="1041"/>
    </row>
    <row r="30" spans="1:43" s="601" customFormat="1" ht="15.75" x14ac:dyDescent="0.25">
      <c r="A30" s="600"/>
      <c r="B30" s="1041"/>
      <c r="C30" s="1041"/>
      <c r="D30" s="1041"/>
      <c r="E30" s="1041"/>
      <c r="F30" s="1041"/>
      <c r="G30" s="1041"/>
      <c r="H30" s="1041"/>
      <c r="I30" s="1041"/>
      <c r="J30" s="1041"/>
      <c r="K30" s="1041"/>
      <c r="L30" s="1041"/>
      <c r="M30" s="1041"/>
      <c r="N30" s="1041"/>
      <c r="O30" s="1041"/>
      <c r="P30" s="1041"/>
      <c r="Q30" s="1041"/>
      <c r="R30" s="1041"/>
      <c r="S30" s="1041"/>
      <c r="T30" s="1041"/>
      <c r="U30" s="1041"/>
      <c r="V30" s="1041"/>
      <c r="W30" s="1041"/>
      <c r="X30" s="1041"/>
    </row>
    <row r="31" spans="1:43" s="601" customFormat="1" ht="15.75" x14ac:dyDescent="0.25">
      <c r="A31" s="600"/>
      <c r="B31" s="1041"/>
      <c r="C31" s="1041"/>
      <c r="D31" s="1041"/>
      <c r="E31" s="1041"/>
      <c r="F31" s="1041"/>
      <c r="G31" s="1041"/>
      <c r="H31" s="1041"/>
      <c r="I31" s="1041"/>
      <c r="J31" s="1041"/>
      <c r="K31" s="1041"/>
      <c r="L31" s="1041"/>
      <c r="M31" s="1041"/>
      <c r="N31" s="1041"/>
      <c r="O31" s="1041"/>
      <c r="P31" s="1041"/>
      <c r="Q31" s="1041"/>
      <c r="R31" s="1041"/>
      <c r="S31" s="1041"/>
      <c r="T31" s="1041"/>
      <c r="U31" s="1041"/>
      <c r="V31" s="1041"/>
      <c r="W31" s="1041"/>
      <c r="X31" s="1041"/>
    </row>
    <row r="32" spans="1:43" s="601" customFormat="1" ht="15.75" x14ac:dyDescent="0.25">
      <c r="A32" s="600"/>
      <c r="B32" s="1041"/>
      <c r="C32" s="1041"/>
      <c r="D32" s="1041"/>
      <c r="E32" s="1041"/>
      <c r="F32" s="1041"/>
      <c r="G32" s="1041"/>
      <c r="H32" s="1041"/>
      <c r="I32" s="1041"/>
      <c r="J32" s="1041"/>
      <c r="K32" s="1041"/>
      <c r="L32" s="1041"/>
      <c r="M32" s="1041"/>
      <c r="N32" s="1041"/>
      <c r="O32" s="1041"/>
      <c r="P32" s="1041"/>
      <c r="Q32" s="1041"/>
      <c r="R32" s="1041"/>
      <c r="S32" s="1041"/>
      <c r="T32" s="1041"/>
      <c r="U32" s="1041"/>
      <c r="V32" s="1041"/>
      <c r="W32" s="1041"/>
      <c r="X32" s="1041"/>
    </row>
    <row r="33" spans="2:24" ht="15.75" x14ac:dyDescent="0.25">
      <c r="B33" s="1039"/>
      <c r="C33" s="1039"/>
      <c r="D33" s="1039"/>
      <c r="E33" s="1039"/>
      <c r="F33" s="1039"/>
      <c r="G33" s="1039"/>
      <c r="H33" s="1039"/>
      <c r="I33" s="1039"/>
      <c r="J33" s="1039"/>
      <c r="K33" s="1039"/>
      <c r="L33" s="1039"/>
      <c r="M33" s="1039"/>
      <c r="N33" s="1039"/>
      <c r="O33" s="1039"/>
      <c r="P33" s="1039"/>
      <c r="Q33" s="1039"/>
      <c r="R33" s="1039"/>
      <c r="S33" s="1039"/>
      <c r="T33" s="1039"/>
      <c r="U33" s="1039"/>
      <c r="V33" s="1039"/>
      <c r="W33" s="1039"/>
      <c r="X33" s="1039"/>
    </row>
    <row r="34" spans="2:24" ht="15.75" x14ac:dyDescent="0.25">
      <c r="B34" s="1039"/>
      <c r="C34" s="1039"/>
      <c r="D34" s="1039"/>
      <c r="E34" s="1039"/>
      <c r="F34" s="1039"/>
      <c r="G34" s="1039"/>
      <c r="H34" s="1039"/>
      <c r="I34" s="1039"/>
      <c r="J34" s="1039"/>
      <c r="K34" s="1039"/>
      <c r="L34" s="1039"/>
      <c r="M34" s="1039"/>
      <c r="N34" s="1039"/>
      <c r="O34" s="1039"/>
      <c r="P34" s="1039"/>
      <c r="Q34" s="1039"/>
      <c r="R34" s="1039"/>
      <c r="S34" s="1039"/>
      <c r="T34" s="1039"/>
      <c r="U34" s="1039"/>
      <c r="V34" s="1039"/>
      <c r="W34" s="1039"/>
      <c r="X34" s="1039"/>
    </row>
    <row r="35" spans="2:24" ht="15.75" x14ac:dyDescent="0.25">
      <c r="B35" s="1039"/>
      <c r="C35" s="1039"/>
      <c r="D35" s="1039"/>
      <c r="E35" s="1039"/>
      <c r="F35" s="1039"/>
      <c r="G35" s="1039"/>
      <c r="H35" s="1039"/>
      <c r="I35" s="1039"/>
      <c r="J35" s="1039"/>
      <c r="K35" s="1039"/>
      <c r="L35" s="1039"/>
      <c r="M35" s="1039"/>
      <c r="N35" s="1039"/>
      <c r="O35" s="1039"/>
      <c r="P35" s="1039"/>
      <c r="Q35" s="1039"/>
      <c r="R35" s="1039"/>
      <c r="S35" s="1039"/>
      <c r="T35" s="1039"/>
      <c r="U35" s="1039"/>
      <c r="V35" s="1039"/>
      <c r="W35" s="1039"/>
      <c r="X35" s="1039"/>
    </row>
    <row r="36" spans="2:24" ht="15.75" x14ac:dyDescent="0.25">
      <c r="B36" s="1039"/>
      <c r="C36" s="1039"/>
      <c r="D36" s="1039"/>
      <c r="E36" s="1039"/>
      <c r="F36" s="1039"/>
      <c r="G36" s="1039"/>
      <c r="H36" s="1039"/>
      <c r="I36" s="1039"/>
      <c r="J36" s="1039"/>
      <c r="K36" s="1039"/>
      <c r="L36" s="1039"/>
      <c r="M36" s="1039"/>
      <c r="N36" s="1039"/>
      <c r="O36" s="1039"/>
      <c r="P36" s="1039"/>
      <c r="Q36" s="1039"/>
      <c r="R36" s="1039"/>
      <c r="S36" s="1039"/>
      <c r="T36" s="1039"/>
      <c r="U36" s="1039"/>
      <c r="V36" s="1039"/>
      <c r="W36" s="1039"/>
      <c r="X36" s="1039"/>
    </row>
    <row r="37" spans="2:24" ht="15.75" x14ac:dyDescent="0.25">
      <c r="B37" s="1039"/>
      <c r="C37" s="1039"/>
      <c r="D37" s="1039"/>
      <c r="E37" s="1039"/>
      <c r="F37" s="1039"/>
      <c r="G37" s="1039"/>
      <c r="H37" s="1039"/>
      <c r="I37" s="1039"/>
      <c r="J37" s="1039"/>
      <c r="K37" s="1039"/>
      <c r="L37" s="1039"/>
      <c r="M37" s="1039"/>
      <c r="N37" s="1039"/>
      <c r="O37" s="1039"/>
      <c r="P37" s="1039"/>
      <c r="Q37" s="1039"/>
      <c r="R37" s="1039"/>
      <c r="S37" s="1039"/>
      <c r="T37" s="1039"/>
      <c r="U37" s="1039"/>
      <c r="V37" s="1039"/>
      <c r="W37" s="1039"/>
      <c r="X37" s="1039"/>
    </row>
  </sheetData>
  <mergeCells count="67">
    <mergeCell ref="B1:AO1"/>
    <mergeCell ref="R4:R7"/>
    <mergeCell ref="S4:S7"/>
    <mergeCell ref="T4:T7"/>
    <mergeCell ref="AD4:AF4"/>
    <mergeCell ref="AM4:AO4"/>
    <mergeCell ref="W5:W7"/>
    <mergeCell ref="J3:M4"/>
    <mergeCell ref="J5:J7"/>
    <mergeCell ref="K5:K7"/>
    <mergeCell ref="AN5:AN7"/>
    <mergeCell ref="AO5:AO7"/>
    <mergeCell ref="AA5:AA7"/>
    <mergeCell ref="P6:P7"/>
    <mergeCell ref="AM5:AM7"/>
    <mergeCell ref="AF5:AF7"/>
    <mergeCell ref="B37:X37"/>
    <mergeCell ref="B2:AO2"/>
    <mergeCell ref="B30:X30"/>
    <mergeCell ref="B31:X31"/>
    <mergeCell ref="B32:X32"/>
    <mergeCell ref="B33:X33"/>
    <mergeCell ref="B34:X34"/>
    <mergeCell ref="B35:X35"/>
    <mergeCell ref="B28:X28"/>
    <mergeCell ref="B29:X29"/>
    <mergeCell ref="AB5:AB7"/>
    <mergeCell ref="AC5:AC7"/>
    <mergeCell ref="Q5:Q7"/>
    <mergeCell ref="D5:D7"/>
    <mergeCell ref="B36:X36"/>
    <mergeCell ref="V5:V7"/>
    <mergeCell ref="AJ5:AJ7"/>
    <mergeCell ref="AK5:AK7"/>
    <mergeCell ref="AL5:AL7"/>
    <mergeCell ref="U5:U7"/>
    <mergeCell ref="AG5:AG7"/>
    <mergeCell ref="AH5:AH7"/>
    <mergeCell ref="AI5:AI7"/>
    <mergeCell ref="X5:X7"/>
    <mergeCell ref="Y5:Y7"/>
    <mergeCell ref="Z5:Z7"/>
    <mergeCell ref="AD5:AD7"/>
    <mergeCell ref="AE5:AE7"/>
    <mergeCell ref="R3:T3"/>
    <mergeCell ref="U3:X4"/>
    <mergeCell ref="Y3:Z4"/>
    <mergeCell ref="AA3:AC4"/>
    <mergeCell ref="AJ4:AL4"/>
    <mergeCell ref="AG4:AI4"/>
    <mergeCell ref="AD3:AO3"/>
    <mergeCell ref="A3:A7"/>
    <mergeCell ref="B3:E4"/>
    <mergeCell ref="F3:I4"/>
    <mergeCell ref="N3:Q4"/>
    <mergeCell ref="N6:N7"/>
    <mergeCell ref="N5:P5"/>
    <mergeCell ref="F5:F7"/>
    <mergeCell ref="G5:G7"/>
    <mergeCell ref="I5:I7"/>
    <mergeCell ref="L5:L7"/>
    <mergeCell ref="M5:M7"/>
    <mergeCell ref="H5:H7"/>
    <mergeCell ref="B5:B7"/>
    <mergeCell ref="C5:C7"/>
    <mergeCell ref="O6:O7"/>
    <mergeCell ref="E5:E7"/>
  </mergeCells>
  <pageMargins left="0" right="0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23"/>
  <sheetViews>
    <sheetView tabSelected="1" topLeftCell="A4" zoomScale="53" zoomScaleNormal="53" zoomScaleSheetLayoutView="57" workbookViewId="0">
      <selection activeCell="A2" sqref="A2:AB2"/>
    </sheetView>
  </sheetViews>
  <sheetFormatPr defaultRowHeight="12.75" x14ac:dyDescent="0.2"/>
  <cols>
    <col min="1" max="1" width="18" style="8" customWidth="1"/>
    <col min="2" max="9" width="10.5703125" style="1" customWidth="1"/>
    <col min="10" max="10" width="14.140625" style="1" customWidth="1"/>
    <col min="11" max="11" width="7.5703125" style="1" customWidth="1"/>
    <col min="12" max="12" width="9.5703125" style="1" customWidth="1"/>
    <col min="13" max="13" width="10.5703125" style="1" customWidth="1"/>
    <col min="14" max="14" width="10.85546875" style="1" customWidth="1"/>
    <col min="15" max="21" width="10.5703125" style="1" customWidth="1"/>
    <col min="22" max="27" width="9.28515625" style="1" bestFit="1" customWidth="1"/>
    <col min="28" max="28" width="11.7109375" style="1" customWidth="1"/>
    <col min="29" max="30" width="9.5703125" style="1" bestFit="1" customWidth="1"/>
    <col min="31" max="31" width="15" style="1" bestFit="1" customWidth="1"/>
    <col min="32" max="33" width="9.5703125" style="1" bestFit="1" customWidth="1"/>
    <col min="34" max="34" width="15" style="1" bestFit="1" customWidth="1"/>
    <col min="35" max="36" width="9.5703125" style="1" bestFit="1" customWidth="1"/>
    <col min="37" max="37" width="15" style="1" bestFit="1" customWidth="1"/>
    <col min="38" max="39" width="9.5703125" style="1" bestFit="1" customWidth="1"/>
    <col min="40" max="40" width="15" style="1" bestFit="1" customWidth="1"/>
    <col min="41" max="42" width="9.5703125" style="1" bestFit="1" customWidth="1"/>
    <col min="43" max="43" width="15" style="1" bestFit="1" customWidth="1"/>
    <col min="44" max="224" width="9.140625" style="1"/>
    <col min="225" max="225" width="18" style="1" customWidth="1"/>
    <col min="226" max="253" width="10.5703125" style="1" customWidth="1"/>
    <col min="254" max="480" width="9.140625" style="1"/>
    <col min="481" max="481" width="18" style="1" customWidth="1"/>
    <col min="482" max="509" width="10.5703125" style="1" customWidth="1"/>
    <col min="510" max="736" width="9.140625" style="1"/>
    <col min="737" max="737" width="18" style="1" customWidth="1"/>
    <col min="738" max="765" width="10.5703125" style="1" customWidth="1"/>
    <col min="766" max="992" width="9.140625" style="1"/>
    <col min="993" max="993" width="18" style="1" customWidth="1"/>
    <col min="994" max="1021" width="10.5703125" style="1" customWidth="1"/>
    <col min="1022" max="1248" width="9.140625" style="1"/>
    <col min="1249" max="1249" width="18" style="1" customWidth="1"/>
    <col min="1250" max="1277" width="10.5703125" style="1" customWidth="1"/>
    <col min="1278" max="1504" width="9.140625" style="1"/>
    <col min="1505" max="1505" width="18" style="1" customWidth="1"/>
    <col min="1506" max="1533" width="10.5703125" style="1" customWidth="1"/>
    <col min="1534" max="1760" width="9.140625" style="1"/>
    <col min="1761" max="1761" width="18" style="1" customWidth="1"/>
    <col min="1762" max="1789" width="10.5703125" style="1" customWidth="1"/>
    <col min="1790" max="2016" width="9.140625" style="1"/>
    <col min="2017" max="2017" width="18" style="1" customWidth="1"/>
    <col min="2018" max="2045" width="10.5703125" style="1" customWidth="1"/>
    <col min="2046" max="2272" width="9.140625" style="1"/>
    <col min="2273" max="2273" width="18" style="1" customWidth="1"/>
    <col min="2274" max="2301" width="10.5703125" style="1" customWidth="1"/>
    <col min="2302" max="2528" width="9.140625" style="1"/>
    <col min="2529" max="2529" width="18" style="1" customWidth="1"/>
    <col min="2530" max="2557" width="10.5703125" style="1" customWidth="1"/>
    <col min="2558" max="2784" width="9.140625" style="1"/>
    <col min="2785" max="2785" width="18" style="1" customWidth="1"/>
    <col min="2786" max="2813" width="10.5703125" style="1" customWidth="1"/>
    <col min="2814" max="3040" width="9.140625" style="1"/>
    <col min="3041" max="3041" width="18" style="1" customWidth="1"/>
    <col min="3042" max="3069" width="10.5703125" style="1" customWidth="1"/>
    <col min="3070" max="3296" width="9.140625" style="1"/>
    <col min="3297" max="3297" width="18" style="1" customWidth="1"/>
    <col min="3298" max="3325" width="10.5703125" style="1" customWidth="1"/>
    <col min="3326" max="3552" width="9.140625" style="1"/>
    <col min="3553" max="3553" width="18" style="1" customWidth="1"/>
    <col min="3554" max="3581" width="10.5703125" style="1" customWidth="1"/>
    <col min="3582" max="3808" width="9.140625" style="1"/>
    <col min="3809" max="3809" width="18" style="1" customWidth="1"/>
    <col min="3810" max="3837" width="10.5703125" style="1" customWidth="1"/>
    <col min="3838" max="4064" width="9.140625" style="1"/>
    <col min="4065" max="4065" width="18" style="1" customWidth="1"/>
    <col min="4066" max="4093" width="10.5703125" style="1" customWidth="1"/>
    <col min="4094" max="4320" width="9.140625" style="1"/>
    <col min="4321" max="4321" width="18" style="1" customWidth="1"/>
    <col min="4322" max="4349" width="10.5703125" style="1" customWidth="1"/>
    <col min="4350" max="4576" width="9.140625" style="1"/>
    <col min="4577" max="4577" width="18" style="1" customWidth="1"/>
    <col min="4578" max="4605" width="10.5703125" style="1" customWidth="1"/>
    <col min="4606" max="4832" width="9.140625" style="1"/>
    <col min="4833" max="4833" width="18" style="1" customWidth="1"/>
    <col min="4834" max="4861" width="10.5703125" style="1" customWidth="1"/>
    <col min="4862" max="5088" width="9.140625" style="1"/>
    <col min="5089" max="5089" width="18" style="1" customWidth="1"/>
    <col min="5090" max="5117" width="10.5703125" style="1" customWidth="1"/>
    <col min="5118" max="5344" width="9.140625" style="1"/>
    <col min="5345" max="5345" width="18" style="1" customWidth="1"/>
    <col min="5346" max="5373" width="10.5703125" style="1" customWidth="1"/>
    <col min="5374" max="5600" width="9.140625" style="1"/>
    <col min="5601" max="5601" width="18" style="1" customWidth="1"/>
    <col min="5602" max="5629" width="10.5703125" style="1" customWidth="1"/>
    <col min="5630" max="5856" width="9.140625" style="1"/>
    <col min="5857" max="5857" width="18" style="1" customWidth="1"/>
    <col min="5858" max="5885" width="10.5703125" style="1" customWidth="1"/>
    <col min="5886" max="6112" width="9.140625" style="1"/>
    <col min="6113" max="6113" width="18" style="1" customWidth="1"/>
    <col min="6114" max="6141" width="10.5703125" style="1" customWidth="1"/>
    <col min="6142" max="6368" width="9.140625" style="1"/>
    <col min="6369" max="6369" width="18" style="1" customWidth="1"/>
    <col min="6370" max="6397" width="10.5703125" style="1" customWidth="1"/>
    <col min="6398" max="6624" width="9.140625" style="1"/>
    <col min="6625" max="6625" width="18" style="1" customWidth="1"/>
    <col min="6626" max="6653" width="10.5703125" style="1" customWidth="1"/>
    <col min="6654" max="6880" width="9.140625" style="1"/>
    <col min="6881" max="6881" width="18" style="1" customWidth="1"/>
    <col min="6882" max="6909" width="10.5703125" style="1" customWidth="1"/>
    <col min="6910" max="7136" width="9.140625" style="1"/>
    <col min="7137" max="7137" width="18" style="1" customWidth="1"/>
    <col min="7138" max="7165" width="10.5703125" style="1" customWidth="1"/>
    <col min="7166" max="7392" width="9.140625" style="1"/>
    <col min="7393" max="7393" width="18" style="1" customWidth="1"/>
    <col min="7394" max="7421" width="10.5703125" style="1" customWidth="1"/>
    <col min="7422" max="7648" width="9.140625" style="1"/>
    <col min="7649" max="7649" width="18" style="1" customWidth="1"/>
    <col min="7650" max="7677" width="10.5703125" style="1" customWidth="1"/>
    <col min="7678" max="7904" width="9.140625" style="1"/>
    <col min="7905" max="7905" width="18" style="1" customWidth="1"/>
    <col min="7906" max="7933" width="10.5703125" style="1" customWidth="1"/>
    <col min="7934" max="8160" width="9.140625" style="1"/>
    <col min="8161" max="8161" width="18" style="1" customWidth="1"/>
    <col min="8162" max="8189" width="10.5703125" style="1" customWidth="1"/>
    <col min="8190" max="8416" width="9.140625" style="1"/>
    <col min="8417" max="8417" width="18" style="1" customWidth="1"/>
    <col min="8418" max="8445" width="10.5703125" style="1" customWidth="1"/>
    <col min="8446" max="8672" width="9.140625" style="1"/>
    <col min="8673" max="8673" width="18" style="1" customWidth="1"/>
    <col min="8674" max="8701" width="10.5703125" style="1" customWidth="1"/>
    <col min="8702" max="8928" width="9.140625" style="1"/>
    <col min="8929" max="8929" width="18" style="1" customWidth="1"/>
    <col min="8930" max="8957" width="10.5703125" style="1" customWidth="1"/>
    <col min="8958" max="9184" width="9.140625" style="1"/>
    <col min="9185" max="9185" width="18" style="1" customWidth="1"/>
    <col min="9186" max="9213" width="10.5703125" style="1" customWidth="1"/>
    <col min="9214" max="9440" width="9.140625" style="1"/>
    <col min="9441" max="9441" width="18" style="1" customWidth="1"/>
    <col min="9442" max="9469" width="10.5703125" style="1" customWidth="1"/>
    <col min="9470" max="9696" width="9.140625" style="1"/>
    <col min="9697" max="9697" width="18" style="1" customWidth="1"/>
    <col min="9698" max="9725" width="10.5703125" style="1" customWidth="1"/>
    <col min="9726" max="9952" width="9.140625" style="1"/>
    <col min="9953" max="9953" width="18" style="1" customWidth="1"/>
    <col min="9954" max="9981" width="10.5703125" style="1" customWidth="1"/>
    <col min="9982" max="10208" width="9.140625" style="1"/>
    <col min="10209" max="10209" width="18" style="1" customWidth="1"/>
    <col min="10210" max="10237" width="10.5703125" style="1" customWidth="1"/>
    <col min="10238" max="10464" width="9.140625" style="1"/>
    <col min="10465" max="10465" width="18" style="1" customWidth="1"/>
    <col min="10466" max="10493" width="10.5703125" style="1" customWidth="1"/>
    <col min="10494" max="10720" width="9.140625" style="1"/>
    <col min="10721" max="10721" width="18" style="1" customWidth="1"/>
    <col min="10722" max="10749" width="10.5703125" style="1" customWidth="1"/>
    <col min="10750" max="10976" width="9.140625" style="1"/>
    <col min="10977" max="10977" width="18" style="1" customWidth="1"/>
    <col min="10978" max="11005" width="10.5703125" style="1" customWidth="1"/>
    <col min="11006" max="11232" width="9.140625" style="1"/>
    <col min="11233" max="11233" width="18" style="1" customWidth="1"/>
    <col min="11234" max="11261" width="10.5703125" style="1" customWidth="1"/>
    <col min="11262" max="11488" width="9.140625" style="1"/>
    <col min="11489" max="11489" width="18" style="1" customWidth="1"/>
    <col min="11490" max="11517" width="10.5703125" style="1" customWidth="1"/>
    <col min="11518" max="11744" width="9.140625" style="1"/>
    <col min="11745" max="11745" width="18" style="1" customWidth="1"/>
    <col min="11746" max="11773" width="10.5703125" style="1" customWidth="1"/>
    <col min="11774" max="12000" width="9.140625" style="1"/>
    <col min="12001" max="12001" width="18" style="1" customWidth="1"/>
    <col min="12002" max="12029" width="10.5703125" style="1" customWidth="1"/>
    <col min="12030" max="12256" width="9.140625" style="1"/>
    <col min="12257" max="12257" width="18" style="1" customWidth="1"/>
    <col min="12258" max="12285" width="10.5703125" style="1" customWidth="1"/>
    <col min="12286" max="12512" width="9.140625" style="1"/>
    <col min="12513" max="12513" width="18" style="1" customWidth="1"/>
    <col min="12514" max="12541" width="10.5703125" style="1" customWidth="1"/>
    <col min="12542" max="12768" width="9.140625" style="1"/>
    <col min="12769" max="12769" width="18" style="1" customWidth="1"/>
    <col min="12770" max="12797" width="10.5703125" style="1" customWidth="1"/>
    <col min="12798" max="13024" width="9.140625" style="1"/>
    <col min="13025" max="13025" width="18" style="1" customWidth="1"/>
    <col min="13026" max="13053" width="10.5703125" style="1" customWidth="1"/>
    <col min="13054" max="13280" width="9.140625" style="1"/>
    <col min="13281" max="13281" width="18" style="1" customWidth="1"/>
    <col min="13282" max="13309" width="10.5703125" style="1" customWidth="1"/>
    <col min="13310" max="13536" width="9.140625" style="1"/>
    <col min="13537" max="13537" width="18" style="1" customWidth="1"/>
    <col min="13538" max="13565" width="10.5703125" style="1" customWidth="1"/>
    <col min="13566" max="13792" width="9.140625" style="1"/>
    <col min="13793" max="13793" width="18" style="1" customWidth="1"/>
    <col min="13794" max="13821" width="10.5703125" style="1" customWidth="1"/>
    <col min="13822" max="14048" width="9.140625" style="1"/>
    <col min="14049" max="14049" width="18" style="1" customWidth="1"/>
    <col min="14050" max="14077" width="10.5703125" style="1" customWidth="1"/>
    <col min="14078" max="14304" width="9.140625" style="1"/>
    <col min="14305" max="14305" width="18" style="1" customWidth="1"/>
    <col min="14306" max="14333" width="10.5703125" style="1" customWidth="1"/>
    <col min="14334" max="14560" width="9.140625" style="1"/>
    <col min="14561" max="14561" width="18" style="1" customWidth="1"/>
    <col min="14562" max="14589" width="10.5703125" style="1" customWidth="1"/>
    <col min="14590" max="14816" width="9.140625" style="1"/>
    <col min="14817" max="14817" width="18" style="1" customWidth="1"/>
    <col min="14818" max="14845" width="10.5703125" style="1" customWidth="1"/>
    <col min="14846" max="15072" width="9.140625" style="1"/>
    <col min="15073" max="15073" width="18" style="1" customWidth="1"/>
    <col min="15074" max="15101" width="10.5703125" style="1" customWidth="1"/>
    <col min="15102" max="15328" width="9.140625" style="1"/>
    <col min="15329" max="15329" width="18" style="1" customWidth="1"/>
    <col min="15330" max="15357" width="10.5703125" style="1" customWidth="1"/>
    <col min="15358" max="15584" width="9.140625" style="1"/>
    <col min="15585" max="15585" width="18" style="1" customWidth="1"/>
    <col min="15586" max="15613" width="10.5703125" style="1" customWidth="1"/>
    <col min="15614" max="15840" width="9.140625" style="1"/>
    <col min="15841" max="15841" width="18" style="1" customWidth="1"/>
    <col min="15842" max="15869" width="10.5703125" style="1" customWidth="1"/>
    <col min="15870" max="16096" width="9.140625" style="1"/>
    <col min="16097" max="16097" width="18" style="1" customWidth="1"/>
    <col min="16098" max="16125" width="10.5703125" style="1" customWidth="1"/>
    <col min="16126" max="16384" width="9.140625" style="1"/>
  </cols>
  <sheetData>
    <row r="1" spans="1:43" ht="48.75" customHeight="1" thickBot="1" x14ac:dyDescent="0.25">
      <c r="A1" s="1129" t="s">
        <v>329</v>
      </c>
      <c r="B1" s="1129"/>
      <c r="C1" s="1129"/>
      <c r="D1" s="1129"/>
      <c r="E1" s="1129"/>
      <c r="F1" s="1129"/>
      <c r="G1" s="1129"/>
      <c r="H1" s="1129"/>
      <c r="I1" s="1129"/>
      <c r="J1" s="1129"/>
      <c r="K1" s="1129"/>
      <c r="L1" s="1129"/>
      <c r="M1" s="1129"/>
      <c r="N1" s="1129"/>
      <c r="O1" s="1129"/>
      <c r="P1" s="1129"/>
      <c r="Q1" s="1129"/>
      <c r="R1" s="1129"/>
      <c r="S1" s="1129"/>
      <c r="T1" s="1129"/>
      <c r="U1" s="1129"/>
      <c r="V1" s="1129"/>
      <c r="W1" s="1129"/>
      <c r="X1" s="1129"/>
      <c r="Y1" s="1129"/>
      <c r="Z1" s="1129"/>
      <c r="AA1" s="1129"/>
      <c r="AB1" s="1129"/>
    </row>
    <row r="2" spans="1:43" ht="48.75" customHeight="1" thickBot="1" x14ac:dyDescent="0.25">
      <c r="A2" s="1129" t="s">
        <v>339</v>
      </c>
      <c r="B2" s="1129"/>
      <c r="C2" s="1129"/>
      <c r="D2" s="1129"/>
      <c r="E2" s="1129"/>
      <c r="F2" s="1129"/>
      <c r="G2" s="1129"/>
      <c r="H2" s="1129"/>
      <c r="I2" s="1129"/>
      <c r="J2" s="1129"/>
      <c r="K2" s="1129"/>
      <c r="L2" s="1129"/>
      <c r="M2" s="1129"/>
      <c r="N2" s="1129"/>
      <c r="O2" s="1129"/>
      <c r="P2" s="1129"/>
      <c r="Q2" s="1129"/>
      <c r="R2" s="1129"/>
      <c r="S2" s="1129"/>
      <c r="T2" s="1129"/>
      <c r="U2" s="1129"/>
      <c r="V2" s="1129"/>
      <c r="W2" s="1129"/>
      <c r="X2" s="1129"/>
      <c r="Y2" s="1129"/>
      <c r="Z2" s="1129"/>
      <c r="AA2" s="1129"/>
      <c r="AB2" s="1129"/>
      <c r="AC2" s="1112" t="s">
        <v>198</v>
      </c>
      <c r="AD2" s="1113"/>
      <c r="AE2" s="1114"/>
      <c r="AF2" s="1024" t="s">
        <v>286</v>
      </c>
      <c r="AG2" s="1025"/>
      <c r="AH2" s="1025"/>
      <c r="AI2" s="1025"/>
      <c r="AJ2" s="1025"/>
      <c r="AK2" s="1025"/>
      <c r="AL2" s="1025"/>
      <c r="AM2" s="1025"/>
      <c r="AN2" s="1025"/>
      <c r="AO2" s="1025"/>
      <c r="AP2" s="1025"/>
      <c r="AQ2" s="1026"/>
    </row>
    <row r="3" spans="1:43" ht="51" customHeight="1" thickBot="1" x14ac:dyDescent="0.25">
      <c r="A3" s="1132" t="s">
        <v>140</v>
      </c>
      <c r="B3" s="1133"/>
      <c r="C3" s="1133"/>
      <c r="D3" s="1133"/>
      <c r="E3" s="1133"/>
      <c r="F3" s="1133"/>
      <c r="G3" s="1133"/>
      <c r="H3" s="1133"/>
      <c r="I3" s="1133"/>
      <c r="J3" s="1133"/>
      <c r="K3" s="1133"/>
      <c r="L3" s="1133"/>
      <c r="M3" s="1133"/>
      <c r="N3" s="1133"/>
      <c r="O3" s="1133"/>
      <c r="P3" s="1133"/>
      <c r="Q3" s="1097" t="s">
        <v>144</v>
      </c>
      <c r="R3" s="1098"/>
      <c r="S3" s="1098"/>
      <c r="T3" s="1099"/>
      <c r="U3" s="1100"/>
      <c r="V3" s="1134" t="s">
        <v>147</v>
      </c>
      <c r="W3" s="1135"/>
      <c r="X3" s="1135"/>
      <c r="Y3" s="1135"/>
      <c r="Z3" s="1135"/>
      <c r="AA3" s="1135"/>
      <c r="AB3" s="1136"/>
      <c r="AC3" s="1115"/>
      <c r="AD3" s="1116"/>
      <c r="AE3" s="1116"/>
      <c r="AF3" s="1091" t="s">
        <v>232</v>
      </c>
      <c r="AG3" s="1092"/>
      <c r="AH3" s="1093"/>
      <c r="AI3" s="1091" t="s">
        <v>233</v>
      </c>
      <c r="AJ3" s="1092"/>
      <c r="AK3" s="1093"/>
      <c r="AL3" s="1094" t="s">
        <v>274</v>
      </c>
      <c r="AM3" s="1095"/>
      <c r="AN3" s="1096"/>
      <c r="AO3" s="1094" t="s">
        <v>273</v>
      </c>
      <c r="AP3" s="1095"/>
      <c r="AQ3" s="1096"/>
    </row>
    <row r="4" spans="1:43" ht="45.75" customHeight="1" thickBot="1" x14ac:dyDescent="0.25">
      <c r="A4" s="1137" t="s">
        <v>0</v>
      </c>
      <c r="B4" s="1139" t="s">
        <v>49</v>
      </c>
      <c r="C4" s="1139" t="s">
        <v>50</v>
      </c>
      <c r="D4" s="1140" t="s">
        <v>51</v>
      </c>
      <c r="E4" s="1141" t="s">
        <v>52</v>
      </c>
      <c r="F4" s="1076" t="s">
        <v>66</v>
      </c>
      <c r="G4" s="1143" t="s">
        <v>67</v>
      </c>
      <c r="H4" s="1146" t="s">
        <v>234</v>
      </c>
      <c r="I4" s="1147"/>
      <c r="J4" s="1148"/>
      <c r="K4" s="1063" t="s">
        <v>282</v>
      </c>
      <c r="L4" s="1064"/>
      <c r="M4" s="1064"/>
      <c r="N4" s="1065"/>
      <c r="O4" s="1144" t="s">
        <v>285</v>
      </c>
      <c r="P4" s="1079" t="s">
        <v>68</v>
      </c>
      <c r="Q4" s="1126" t="s">
        <v>143</v>
      </c>
      <c r="R4" s="1117" t="s">
        <v>281</v>
      </c>
      <c r="S4" s="1088" t="s">
        <v>235</v>
      </c>
      <c r="T4" s="1120" t="s">
        <v>142</v>
      </c>
      <c r="U4" s="1123" t="s">
        <v>236</v>
      </c>
      <c r="V4" s="1118" t="s">
        <v>148</v>
      </c>
      <c r="W4" s="1130" t="s">
        <v>145</v>
      </c>
      <c r="X4" s="1077" t="s">
        <v>283</v>
      </c>
      <c r="Y4" s="1077" t="s">
        <v>141</v>
      </c>
      <c r="Z4" s="1086" t="s">
        <v>146</v>
      </c>
      <c r="AA4" s="1078" t="s">
        <v>149</v>
      </c>
      <c r="AB4" s="1083" t="s">
        <v>284</v>
      </c>
      <c r="AC4" s="1068" t="s">
        <v>64</v>
      </c>
      <c r="AD4" s="1105" t="s">
        <v>197</v>
      </c>
      <c r="AE4" s="1106" t="s">
        <v>65</v>
      </c>
      <c r="AF4" s="1109" t="s">
        <v>219</v>
      </c>
      <c r="AG4" s="1101" t="s">
        <v>62</v>
      </c>
      <c r="AH4" s="1103" t="s">
        <v>221</v>
      </c>
      <c r="AI4" s="1109" t="s">
        <v>219</v>
      </c>
      <c r="AJ4" s="1101" t="s">
        <v>62</v>
      </c>
      <c r="AK4" s="1103" t="s">
        <v>221</v>
      </c>
      <c r="AL4" s="1111" t="s">
        <v>219</v>
      </c>
      <c r="AM4" s="1101" t="s">
        <v>62</v>
      </c>
      <c r="AN4" s="1103" t="s">
        <v>221</v>
      </c>
      <c r="AO4" s="1069" t="s">
        <v>220</v>
      </c>
      <c r="AP4" s="1101" t="s">
        <v>62</v>
      </c>
      <c r="AQ4" s="1103" t="s">
        <v>63</v>
      </c>
    </row>
    <row r="5" spans="1:43" ht="53.25" customHeight="1" x14ac:dyDescent="0.2">
      <c r="A5" s="1138"/>
      <c r="B5" s="1139"/>
      <c r="C5" s="1139"/>
      <c r="D5" s="1140"/>
      <c r="E5" s="1142"/>
      <c r="F5" s="1076"/>
      <c r="G5" s="1121"/>
      <c r="H5" s="1138" t="s">
        <v>291</v>
      </c>
      <c r="I5" s="1138" t="s">
        <v>275</v>
      </c>
      <c r="J5" s="1124" t="s">
        <v>280</v>
      </c>
      <c r="K5" s="1061" t="s">
        <v>55</v>
      </c>
      <c r="L5" s="1061"/>
      <c r="M5" s="1062"/>
      <c r="N5" s="1066" t="s">
        <v>213</v>
      </c>
      <c r="O5" s="1145"/>
      <c r="P5" s="1080"/>
      <c r="Q5" s="1127"/>
      <c r="R5" s="1117"/>
      <c r="S5" s="1089"/>
      <c r="T5" s="1121"/>
      <c r="U5" s="1124"/>
      <c r="V5" s="1118"/>
      <c r="W5" s="1130"/>
      <c r="X5" s="1077"/>
      <c r="Y5" s="1077"/>
      <c r="Z5" s="1086"/>
      <c r="AA5" s="1081"/>
      <c r="AB5" s="1084"/>
      <c r="AC5" s="1069"/>
      <c r="AD5" s="1101"/>
      <c r="AE5" s="1107"/>
      <c r="AF5" s="1109"/>
      <c r="AG5" s="1101"/>
      <c r="AH5" s="1103"/>
      <c r="AI5" s="1109"/>
      <c r="AJ5" s="1101"/>
      <c r="AK5" s="1103"/>
      <c r="AL5" s="1109"/>
      <c r="AM5" s="1101"/>
      <c r="AN5" s="1103"/>
      <c r="AO5" s="1069"/>
      <c r="AP5" s="1101"/>
      <c r="AQ5" s="1103"/>
    </row>
    <row r="6" spans="1:43" ht="299.25" customHeight="1" thickBot="1" x14ac:dyDescent="0.25">
      <c r="A6" s="1138"/>
      <c r="B6" s="1139"/>
      <c r="C6" s="1139"/>
      <c r="D6" s="1140"/>
      <c r="E6" s="1142"/>
      <c r="F6" s="1076"/>
      <c r="G6" s="1122"/>
      <c r="H6" s="1149"/>
      <c r="I6" s="1149"/>
      <c r="J6" s="1125"/>
      <c r="K6" s="426" t="s">
        <v>54</v>
      </c>
      <c r="L6" s="427" t="s">
        <v>215</v>
      </c>
      <c r="M6" s="428" t="s">
        <v>216</v>
      </c>
      <c r="N6" s="1067"/>
      <c r="O6" s="1145"/>
      <c r="P6" s="1080"/>
      <c r="Q6" s="1128"/>
      <c r="R6" s="1117"/>
      <c r="S6" s="1090"/>
      <c r="T6" s="1122"/>
      <c r="U6" s="1125"/>
      <c r="V6" s="1119"/>
      <c r="W6" s="1131"/>
      <c r="X6" s="1078"/>
      <c r="Y6" s="1078"/>
      <c r="Z6" s="1087"/>
      <c r="AA6" s="1082"/>
      <c r="AB6" s="1085"/>
      <c r="AC6" s="1070"/>
      <c r="AD6" s="1102"/>
      <c r="AE6" s="1108"/>
      <c r="AF6" s="1110"/>
      <c r="AG6" s="1102"/>
      <c r="AH6" s="1104"/>
      <c r="AI6" s="1110"/>
      <c r="AJ6" s="1102"/>
      <c r="AK6" s="1104"/>
      <c r="AL6" s="1110"/>
      <c r="AM6" s="1102"/>
      <c r="AN6" s="1104"/>
      <c r="AO6" s="1070"/>
      <c r="AP6" s="1102"/>
      <c r="AQ6" s="1104"/>
    </row>
    <row r="7" spans="1:43" ht="19.5" customHeight="1" thickBot="1" x14ac:dyDescent="0.25">
      <c r="A7" s="164">
        <v>1</v>
      </c>
      <c r="B7" s="162">
        <v>2</v>
      </c>
      <c r="C7" s="162">
        <v>3</v>
      </c>
      <c r="D7" s="162">
        <v>4</v>
      </c>
      <c r="E7" s="162">
        <v>5</v>
      </c>
      <c r="F7" s="162">
        <v>6</v>
      </c>
      <c r="G7" s="162">
        <v>7</v>
      </c>
      <c r="H7" s="162">
        <v>8</v>
      </c>
      <c r="I7" s="162">
        <v>9</v>
      </c>
      <c r="J7" s="162">
        <v>10</v>
      </c>
      <c r="K7" s="162">
        <v>11</v>
      </c>
      <c r="L7" s="162">
        <v>12</v>
      </c>
      <c r="M7" s="162">
        <v>13</v>
      </c>
      <c r="N7" s="162">
        <v>14</v>
      </c>
      <c r="O7" s="162">
        <v>15</v>
      </c>
      <c r="P7" s="162">
        <v>16</v>
      </c>
      <c r="Q7" s="162">
        <v>17</v>
      </c>
      <c r="R7" s="162">
        <v>18</v>
      </c>
      <c r="S7" s="162">
        <v>19</v>
      </c>
      <c r="T7" s="162">
        <v>20</v>
      </c>
      <c r="U7" s="162">
        <v>21</v>
      </c>
      <c r="V7" s="162">
        <v>22</v>
      </c>
      <c r="W7" s="162">
        <v>23</v>
      </c>
      <c r="X7" s="162">
        <v>24</v>
      </c>
      <c r="Y7" s="162">
        <v>25</v>
      </c>
      <c r="Z7" s="162">
        <v>26</v>
      </c>
      <c r="AA7" s="162">
        <v>27</v>
      </c>
      <c r="AB7" s="162">
        <v>28</v>
      </c>
      <c r="AC7" s="162">
        <v>29</v>
      </c>
      <c r="AD7" s="162">
        <v>30</v>
      </c>
      <c r="AE7" s="162">
        <v>31</v>
      </c>
      <c r="AF7" s="162">
        <v>32</v>
      </c>
      <c r="AG7" s="162">
        <v>33</v>
      </c>
      <c r="AH7" s="162">
        <v>34</v>
      </c>
      <c r="AI7" s="162">
        <v>35</v>
      </c>
      <c r="AJ7" s="162">
        <v>36</v>
      </c>
      <c r="AK7" s="162">
        <v>37</v>
      </c>
      <c r="AL7" s="162">
        <v>38</v>
      </c>
      <c r="AM7" s="162">
        <v>39</v>
      </c>
      <c r="AN7" s="162">
        <v>40</v>
      </c>
      <c r="AO7" s="162">
        <v>41</v>
      </c>
      <c r="AP7" s="162">
        <v>42</v>
      </c>
      <c r="AQ7" s="162">
        <v>43</v>
      </c>
    </row>
    <row r="8" spans="1:43" ht="26.25" customHeight="1" thickBot="1" x14ac:dyDescent="0.35">
      <c r="A8" s="116" t="s">
        <v>1</v>
      </c>
      <c r="B8" s="117"/>
      <c r="C8" s="117"/>
      <c r="D8" s="118"/>
      <c r="E8" s="119">
        <f>(B8+C8-D8)</f>
        <v>0</v>
      </c>
      <c r="F8" s="378"/>
      <c r="G8" s="381"/>
      <c r="H8" s="382"/>
      <c r="I8" s="382"/>
      <c r="J8" s="383"/>
      <c r="K8" s="167"/>
      <c r="L8" s="167"/>
      <c r="M8" s="167"/>
      <c r="N8" s="166"/>
      <c r="O8" s="120"/>
      <c r="P8" s="121"/>
      <c r="Q8" s="580"/>
      <c r="R8" s="523"/>
      <c r="S8" s="224"/>
      <c r="T8" s="165"/>
      <c r="U8" s="168"/>
      <c r="V8" s="172"/>
      <c r="W8" s="169"/>
      <c r="X8" s="169"/>
      <c r="Y8" s="170"/>
      <c r="Z8" s="704"/>
      <c r="AA8" s="170"/>
      <c r="AB8" s="171"/>
      <c r="AC8" s="124"/>
      <c r="AD8" s="125"/>
      <c r="AE8" s="421" t="e">
        <f t="shared" ref="AE8:AE10" si="0">AD8/AC8*100</f>
        <v>#DIV/0!</v>
      </c>
      <c r="AF8" s="133"/>
      <c r="AG8" s="128"/>
      <c r="AH8" s="387" t="e">
        <f>AG8/AF8*100</f>
        <v>#DIV/0!</v>
      </c>
      <c r="AI8" s="133"/>
      <c r="AJ8" s="128"/>
      <c r="AK8" s="387" t="e">
        <f>AJ8/AI8*100</f>
        <v>#DIV/0!</v>
      </c>
      <c r="AL8" s="133"/>
      <c r="AM8" s="128"/>
      <c r="AN8" s="387" t="e">
        <f>AM8/AL8*100</f>
        <v>#DIV/0!</v>
      </c>
      <c r="AO8" s="136"/>
      <c r="AP8" s="137"/>
      <c r="AQ8" s="387" t="e">
        <f>AP8/AO8*100</f>
        <v>#DIV/0!</v>
      </c>
    </row>
    <row r="9" spans="1:43" ht="26.25" customHeight="1" thickBot="1" x14ac:dyDescent="0.35">
      <c r="A9" s="126" t="s">
        <v>2</v>
      </c>
      <c r="B9" s="127">
        <v>2</v>
      </c>
      <c r="C9" s="127"/>
      <c r="D9" s="128"/>
      <c r="E9" s="129">
        <f>(B9+C9-D9)</f>
        <v>2</v>
      </c>
      <c r="F9" s="135">
        <v>2</v>
      </c>
      <c r="G9" s="133">
        <v>2</v>
      </c>
      <c r="H9" s="127">
        <v>1</v>
      </c>
      <c r="I9" s="127"/>
      <c r="J9" s="173">
        <v>1</v>
      </c>
      <c r="K9" s="127"/>
      <c r="L9" s="127"/>
      <c r="M9" s="127"/>
      <c r="N9" s="128"/>
      <c r="O9" s="131">
        <f>K9+L9+M9+N9</f>
        <v>0</v>
      </c>
      <c r="P9" s="132">
        <f>G9/F9*100</f>
        <v>100</v>
      </c>
      <c r="Q9" s="581">
        <v>1</v>
      </c>
      <c r="R9" s="127"/>
      <c r="S9" s="225"/>
      <c r="T9" s="130">
        <v>2</v>
      </c>
      <c r="U9" s="173"/>
      <c r="V9" s="133">
        <v>2</v>
      </c>
      <c r="W9" s="130"/>
      <c r="X9" s="130"/>
      <c r="Y9" s="127"/>
      <c r="Z9" s="705"/>
      <c r="AA9" s="134">
        <f>V9+W9+X9+Y9</f>
        <v>2</v>
      </c>
      <c r="AB9" s="123">
        <f>AA9/G9*100</f>
        <v>100</v>
      </c>
      <c r="AC9" s="388"/>
      <c r="AD9" s="389"/>
      <c r="AE9" s="422" t="e">
        <f t="shared" si="0"/>
        <v>#DIV/0!</v>
      </c>
      <c r="AF9" s="390"/>
      <c r="AG9" s="389"/>
      <c r="AH9" s="391" t="e">
        <f t="shared" ref="AH9:AH19" si="1">AG9/AF9*100</f>
        <v>#DIV/0!</v>
      </c>
      <c r="AI9" s="390"/>
      <c r="AJ9" s="389"/>
      <c r="AK9" s="391" t="e">
        <f t="shared" ref="AK9:AK19" si="2">AJ9/AI9*100</f>
        <v>#DIV/0!</v>
      </c>
      <c r="AL9" s="390"/>
      <c r="AM9" s="389"/>
      <c r="AN9" s="391" t="e">
        <f t="shared" ref="AN9:AN19" si="3">AM9/AL9*100</f>
        <v>#DIV/0!</v>
      </c>
      <c r="AO9" s="392"/>
      <c r="AP9" s="393"/>
      <c r="AQ9" s="394" t="e">
        <f t="shared" ref="AQ9:AQ19" si="4">AP9/AO9*100</f>
        <v>#DIV/0!</v>
      </c>
    </row>
    <row r="10" spans="1:43" ht="26.25" customHeight="1" thickBot="1" x14ac:dyDescent="0.35">
      <c r="A10" s="126" t="s">
        <v>3</v>
      </c>
      <c r="B10" s="127"/>
      <c r="C10" s="127">
        <v>1</v>
      </c>
      <c r="D10" s="128"/>
      <c r="E10" s="129">
        <f>(B10+C10-D10)</f>
        <v>1</v>
      </c>
      <c r="F10" s="135"/>
      <c r="G10" s="133"/>
      <c r="H10" s="127"/>
      <c r="I10" s="127"/>
      <c r="J10" s="173">
        <v>1</v>
      </c>
      <c r="K10" s="127"/>
      <c r="L10" s="127"/>
      <c r="M10" s="127"/>
      <c r="N10" s="128"/>
      <c r="O10" s="131">
        <f t="shared" ref="O10:O19" si="5">K10+L10+M10+N10</f>
        <v>0</v>
      </c>
      <c r="P10" s="132" t="e">
        <f t="shared" ref="P10:P19" si="6">G10/F10*100</f>
        <v>#DIV/0!</v>
      </c>
      <c r="Q10" s="581"/>
      <c r="R10" s="127"/>
      <c r="S10" s="225"/>
      <c r="T10" s="130">
        <v>1</v>
      </c>
      <c r="U10" s="173"/>
      <c r="V10" s="133">
        <v>1</v>
      </c>
      <c r="W10" s="130"/>
      <c r="X10" s="130"/>
      <c r="Y10" s="127"/>
      <c r="Z10" s="705"/>
      <c r="AA10" s="134">
        <f t="shared" ref="AA10:AA19" si="7">V10+W10+X10+Y10</f>
        <v>1</v>
      </c>
      <c r="AB10" s="123" t="e">
        <f t="shared" ref="AB10:AB19" si="8">AA10/G10*100</f>
        <v>#DIV/0!</v>
      </c>
      <c r="AC10" s="388"/>
      <c r="AD10" s="389"/>
      <c r="AE10" s="422" t="e">
        <f t="shared" si="0"/>
        <v>#DIV/0!</v>
      </c>
      <c r="AF10" s="390"/>
      <c r="AG10" s="389"/>
      <c r="AH10" s="391" t="e">
        <f t="shared" si="1"/>
        <v>#DIV/0!</v>
      </c>
      <c r="AI10" s="390"/>
      <c r="AJ10" s="389"/>
      <c r="AK10" s="391" t="e">
        <f t="shared" si="2"/>
        <v>#DIV/0!</v>
      </c>
      <c r="AL10" s="390"/>
      <c r="AM10" s="389"/>
      <c r="AN10" s="391" t="e">
        <f t="shared" si="3"/>
        <v>#DIV/0!</v>
      </c>
      <c r="AO10" s="392"/>
      <c r="AP10" s="393"/>
      <c r="AQ10" s="394" t="e">
        <f t="shared" si="4"/>
        <v>#DIV/0!</v>
      </c>
    </row>
    <row r="11" spans="1:43" ht="26.25" customHeight="1" thickBot="1" x14ac:dyDescent="0.35">
      <c r="A11" s="138" t="s">
        <v>4</v>
      </c>
      <c r="B11" s="139">
        <v>1</v>
      </c>
      <c r="C11" s="139">
        <v>1</v>
      </c>
      <c r="D11" s="140"/>
      <c r="E11" s="141">
        <f>(B11+C11-D11)</f>
        <v>2</v>
      </c>
      <c r="F11" s="147">
        <v>1</v>
      </c>
      <c r="G11" s="145">
        <v>1</v>
      </c>
      <c r="H11" s="139">
        <v>1</v>
      </c>
      <c r="I11" s="139"/>
      <c r="J11" s="174">
        <v>1</v>
      </c>
      <c r="K11" s="139"/>
      <c r="L11" s="139"/>
      <c r="M11" s="139"/>
      <c r="N11" s="140"/>
      <c r="O11" s="143">
        <f t="shared" si="5"/>
        <v>0</v>
      </c>
      <c r="P11" s="144">
        <f t="shared" si="6"/>
        <v>100</v>
      </c>
      <c r="Q11" s="582"/>
      <c r="R11" s="139"/>
      <c r="S11" s="226"/>
      <c r="T11" s="142">
        <v>2</v>
      </c>
      <c r="U11" s="174"/>
      <c r="V11" s="145">
        <v>2</v>
      </c>
      <c r="W11" s="142"/>
      <c r="X11" s="142"/>
      <c r="Y11" s="139"/>
      <c r="Z11" s="706"/>
      <c r="AA11" s="594">
        <f t="shared" si="7"/>
        <v>2</v>
      </c>
      <c r="AB11" s="146">
        <f t="shared" si="8"/>
        <v>200</v>
      </c>
      <c r="AC11" s="395"/>
      <c r="AD11" s="396"/>
      <c r="AE11" s="422" t="e">
        <f>AD11/AC11*100</f>
        <v>#DIV/0!</v>
      </c>
      <c r="AF11" s="390"/>
      <c r="AG11" s="396"/>
      <c r="AH11" s="391" t="e">
        <f t="shared" si="1"/>
        <v>#DIV/0!</v>
      </c>
      <c r="AI11" s="390"/>
      <c r="AJ11" s="396"/>
      <c r="AK11" s="391" t="e">
        <f t="shared" si="2"/>
        <v>#DIV/0!</v>
      </c>
      <c r="AL11" s="390"/>
      <c r="AM11" s="396"/>
      <c r="AN11" s="391" t="e">
        <f t="shared" si="3"/>
        <v>#DIV/0!</v>
      </c>
      <c r="AO11" s="392"/>
      <c r="AP11" s="393"/>
      <c r="AQ11" s="394" t="e">
        <f t="shared" si="4"/>
        <v>#DIV/0!</v>
      </c>
    </row>
    <row r="12" spans="1:43" ht="26.25" customHeight="1" thickBot="1" x14ac:dyDescent="0.35">
      <c r="A12" s="24" t="s">
        <v>5</v>
      </c>
      <c r="B12" s="148">
        <f>B8+B9+B10+B11</f>
        <v>3</v>
      </c>
      <c r="C12" s="148">
        <f>C8+C9+C10+C11</f>
        <v>2</v>
      </c>
      <c r="D12" s="149">
        <f>D8+D9+D10+D11</f>
        <v>0</v>
      </c>
      <c r="E12" s="150">
        <f t="shared" ref="E12:E18" si="9">(B12+C12-D12)</f>
        <v>5</v>
      </c>
      <c r="F12" s="379">
        <f>F8+F9+F10+F11</f>
        <v>3</v>
      </c>
      <c r="G12" s="72">
        <f t="shared" ref="G12:N12" si="10">G8+G9+G10+G11</f>
        <v>3</v>
      </c>
      <c r="H12" s="178">
        <f t="shared" ref="H12:J12" si="11">H8+H9+H10+H11</f>
        <v>2</v>
      </c>
      <c r="I12" s="178">
        <f t="shared" si="11"/>
        <v>0</v>
      </c>
      <c r="J12" s="222">
        <f t="shared" si="11"/>
        <v>3</v>
      </c>
      <c r="K12" s="178">
        <f t="shared" si="10"/>
        <v>0</v>
      </c>
      <c r="L12" s="178">
        <f t="shared" si="10"/>
        <v>0</v>
      </c>
      <c r="M12" s="178">
        <f t="shared" si="10"/>
        <v>0</v>
      </c>
      <c r="N12" s="179">
        <f t="shared" si="10"/>
        <v>0</v>
      </c>
      <c r="O12" s="590">
        <f t="shared" si="5"/>
        <v>0</v>
      </c>
      <c r="P12" s="591">
        <f t="shared" si="6"/>
        <v>100</v>
      </c>
      <c r="Q12" s="379">
        <f>Q8+Q9+Q10+Q11</f>
        <v>1</v>
      </c>
      <c r="R12" s="178">
        <f>R8+R9+R10+R11</f>
        <v>0</v>
      </c>
      <c r="S12" s="384">
        <f>S8+S9+S10+S11</f>
        <v>0</v>
      </c>
      <c r="T12" s="177">
        <f>T8+T9+T10+T11</f>
        <v>5</v>
      </c>
      <c r="U12" s="222">
        <f t="shared" ref="U12" si="12">U8+U9+U10+U11</f>
        <v>0</v>
      </c>
      <c r="V12" s="150">
        <f>V8+V9+V10+V11</f>
        <v>5</v>
      </c>
      <c r="W12" s="175">
        <f t="shared" ref="W12:Z12" si="13">W8+W9+W10+W11</f>
        <v>0</v>
      </c>
      <c r="X12" s="175">
        <f t="shared" si="13"/>
        <v>0</v>
      </c>
      <c r="Y12" s="175">
        <f t="shared" si="13"/>
        <v>0</v>
      </c>
      <c r="Z12" s="175">
        <f t="shared" si="13"/>
        <v>0</v>
      </c>
      <c r="AA12" s="596">
        <f t="shared" si="7"/>
        <v>5</v>
      </c>
      <c r="AB12" s="152">
        <f t="shared" si="8"/>
        <v>166.66666666666669</v>
      </c>
      <c r="AC12" s="177">
        <f>AC8+AC9+AC10+AC11</f>
        <v>0</v>
      </c>
      <c r="AD12" s="179">
        <f>AD8+AD9+AD10+AD11</f>
        <v>0</v>
      </c>
      <c r="AE12" s="421" t="e">
        <f t="shared" ref="AE12:AE19" si="14">AD12/AC12*100</f>
        <v>#DIV/0!</v>
      </c>
      <c r="AF12" s="72">
        <f>AF8+AF9+AF10+AF11</f>
        <v>0</v>
      </c>
      <c r="AG12" s="179">
        <f>AG8+AG9+AG10+AG11</f>
        <v>0</v>
      </c>
      <c r="AH12" s="132" t="e">
        <f t="shared" si="1"/>
        <v>#DIV/0!</v>
      </c>
      <c r="AI12" s="72">
        <f>AI8+AI9+AI10+AI11</f>
        <v>0</v>
      </c>
      <c r="AJ12" s="179">
        <f>AJ8+AJ9+AJ10+AJ11</f>
        <v>0</v>
      </c>
      <c r="AK12" s="132" t="e">
        <f t="shared" si="2"/>
        <v>#DIV/0!</v>
      </c>
      <c r="AL12" s="72">
        <f>AL8+AL9+AL10+AL11</f>
        <v>0</v>
      </c>
      <c r="AM12" s="179">
        <f>AM8+AM9+AM10+AM11</f>
        <v>0</v>
      </c>
      <c r="AN12" s="132" t="e">
        <f t="shared" si="3"/>
        <v>#DIV/0!</v>
      </c>
      <c r="AO12" s="177">
        <f>AO8+AO9+AO10+AO11</f>
        <v>0</v>
      </c>
      <c r="AP12" s="71">
        <f>AP8+AP9+AP10+AP11</f>
        <v>0</v>
      </c>
      <c r="AQ12" s="387" t="e">
        <f t="shared" si="4"/>
        <v>#DIV/0!</v>
      </c>
    </row>
    <row r="13" spans="1:43" ht="24" customHeight="1" thickBot="1" x14ac:dyDescent="0.35">
      <c r="A13" s="116" t="s">
        <v>6</v>
      </c>
      <c r="B13" s="117"/>
      <c r="C13" s="117"/>
      <c r="D13" s="118"/>
      <c r="E13" s="119">
        <f t="shared" si="9"/>
        <v>0</v>
      </c>
      <c r="F13" s="125"/>
      <c r="G13" s="122"/>
      <c r="H13" s="117"/>
      <c r="I13" s="117"/>
      <c r="J13" s="176"/>
      <c r="K13" s="117"/>
      <c r="L13" s="117"/>
      <c r="M13" s="117"/>
      <c r="N13" s="118"/>
      <c r="O13" s="588">
        <f t="shared" ref="O13:O17" si="15">K13+L13+M13+N13</f>
        <v>0</v>
      </c>
      <c r="P13" s="589" t="e">
        <f t="shared" ref="P13:P17" si="16">G13/F13*100</f>
        <v>#DIV/0!</v>
      </c>
      <c r="Q13" s="125"/>
      <c r="R13" s="117"/>
      <c r="S13" s="385"/>
      <c r="T13" s="124"/>
      <c r="U13" s="176"/>
      <c r="V13" s="122"/>
      <c r="W13" s="124"/>
      <c r="X13" s="124"/>
      <c r="Y13" s="124"/>
      <c r="Z13" s="625"/>
      <c r="AA13" s="595">
        <f t="shared" si="7"/>
        <v>0</v>
      </c>
      <c r="AB13" s="123" t="e">
        <f t="shared" si="8"/>
        <v>#DIV/0!</v>
      </c>
      <c r="AC13" s="397"/>
      <c r="AD13" s="398"/>
      <c r="AE13" s="422" t="e">
        <f t="shared" si="14"/>
        <v>#DIV/0!</v>
      </c>
      <c r="AF13" s="399"/>
      <c r="AG13" s="398"/>
      <c r="AH13" s="391" t="e">
        <f t="shared" si="1"/>
        <v>#DIV/0!</v>
      </c>
      <c r="AI13" s="399"/>
      <c r="AJ13" s="398"/>
      <c r="AK13" s="391" t="e">
        <f t="shared" si="2"/>
        <v>#DIV/0!</v>
      </c>
      <c r="AL13" s="399"/>
      <c r="AM13" s="398"/>
      <c r="AN13" s="391" t="e">
        <f t="shared" si="3"/>
        <v>#DIV/0!</v>
      </c>
      <c r="AO13" s="400"/>
      <c r="AP13" s="401"/>
      <c r="AQ13" s="394" t="e">
        <f t="shared" si="4"/>
        <v>#DIV/0!</v>
      </c>
    </row>
    <row r="14" spans="1:43" ht="24" customHeight="1" thickBot="1" x14ac:dyDescent="0.35">
      <c r="A14" s="126" t="s">
        <v>7</v>
      </c>
      <c r="B14" s="127"/>
      <c r="C14" s="127"/>
      <c r="D14" s="128"/>
      <c r="E14" s="129">
        <f t="shared" si="9"/>
        <v>0</v>
      </c>
      <c r="F14" s="135"/>
      <c r="G14" s="133"/>
      <c r="H14" s="127"/>
      <c r="I14" s="127"/>
      <c r="J14" s="173"/>
      <c r="K14" s="127"/>
      <c r="L14" s="127"/>
      <c r="M14" s="127"/>
      <c r="N14" s="128"/>
      <c r="O14" s="584">
        <f t="shared" si="15"/>
        <v>0</v>
      </c>
      <c r="P14" s="585" t="e">
        <f t="shared" si="16"/>
        <v>#DIV/0!</v>
      </c>
      <c r="Q14" s="135"/>
      <c r="R14" s="127"/>
      <c r="S14" s="225"/>
      <c r="T14" s="130"/>
      <c r="U14" s="173"/>
      <c r="V14" s="133"/>
      <c r="W14" s="130"/>
      <c r="X14" s="130"/>
      <c r="Y14" s="130"/>
      <c r="Z14" s="626"/>
      <c r="AA14" s="134">
        <f t="shared" si="7"/>
        <v>0</v>
      </c>
      <c r="AB14" s="123" t="e">
        <f t="shared" si="8"/>
        <v>#DIV/0!</v>
      </c>
      <c r="AC14" s="388"/>
      <c r="AD14" s="389"/>
      <c r="AE14" s="422" t="e">
        <f t="shared" si="14"/>
        <v>#DIV/0!</v>
      </c>
      <c r="AF14" s="399"/>
      <c r="AG14" s="398"/>
      <c r="AH14" s="391" t="e">
        <f t="shared" si="1"/>
        <v>#DIV/0!</v>
      </c>
      <c r="AI14" s="399"/>
      <c r="AJ14" s="398"/>
      <c r="AK14" s="391" t="e">
        <f t="shared" si="2"/>
        <v>#DIV/0!</v>
      </c>
      <c r="AL14" s="399"/>
      <c r="AM14" s="398"/>
      <c r="AN14" s="391" t="e">
        <f t="shared" si="3"/>
        <v>#DIV/0!</v>
      </c>
      <c r="AO14" s="400"/>
      <c r="AP14" s="401"/>
      <c r="AQ14" s="394" t="e">
        <f t="shared" si="4"/>
        <v>#DIV/0!</v>
      </c>
    </row>
    <row r="15" spans="1:43" ht="24" customHeight="1" thickBot="1" x14ac:dyDescent="0.35">
      <c r="A15" s="126" t="s">
        <v>8</v>
      </c>
      <c r="B15" s="127">
        <v>2</v>
      </c>
      <c r="C15" s="127"/>
      <c r="D15" s="128"/>
      <c r="E15" s="129">
        <f t="shared" si="9"/>
        <v>2</v>
      </c>
      <c r="F15" s="135">
        <v>2</v>
      </c>
      <c r="G15" s="133">
        <v>2</v>
      </c>
      <c r="H15" s="127">
        <v>2</v>
      </c>
      <c r="I15" s="127"/>
      <c r="J15" s="173"/>
      <c r="K15" s="127"/>
      <c r="L15" s="127"/>
      <c r="M15" s="127"/>
      <c r="N15" s="128"/>
      <c r="O15" s="584">
        <f t="shared" si="15"/>
        <v>0</v>
      </c>
      <c r="P15" s="585">
        <f t="shared" si="16"/>
        <v>100</v>
      </c>
      <c r="Q15" s="135">
        <v>2</v>
      </c>
      <c r="R15" s="127"/>
      <c r="S15" s="225"/>
      <c r="T15" s="130">
        <v>2</v>
      </c>
      <c r="U15" s="173"/>
      <c r="V15" s="133">
        <v>2</v>
      </c>
      <c r="W15" s="130"/>
      <c r="X15" s="130"/>
      <c r="Y15" s="130"/>
      <c r="Z15" s="626"/>
      <c r="AA15" s="134">
        <f t="shared" si="7"/>
        <v>2</v>
      </c>
      <c r="AB15" s="123">
        <f t="shared" si="8"/>
        <v>100</v>
      </c>
      <c r="AC15" s="388"/>
      <c r="AD15" s="389"/>
      <c r="AE15" s="422" t="e">
        <f t="shared" si="14"/>
        <v>#DIV/0!</v>
      </c>
      <c r="AF15" s="399"/>
      <c r="AG15" s="398"/>
      <c r="AH15" s="391" t="e">
        <f t="shared" si="1"/>
        <v>#DIV/0!</v>
      </c>
      <c r="AI15" s="399"/>
      <c r="AJ15" s="398"/>
      <c r="AK15" s="391" t="e">
        <f t="shared" si="2"/>
        <v>#DIV/0!</v>
      </c>
      <c r="AL15" s="399"/>
      <c r="AM15" s="398"/>
      <c r="AN15" s="391" t="e">
        <f t="shared" si="3"/>
        <v>#DIV/0!</v>
      </c>
      <c r="AO15" s="400"/>
      <c r="AP15" s="401"/>
      <c r="AQ15" s="394" t="e">
        <f t="shared" si="4"/>
        <v>#DIV/0!</v>
      </c>
    </row>
    <row r="16" spans="1:43" ht="24" customHeight="1" thickBot="1" x14ac:dyDescent="0.35">
      <c r="A16" s="126" t="s">
        <v>9</v>
      </c>
      <c r="B16" s="127"/>
      <c r="C16" s="127"/>
      <c r="D16" s="128"/>
      <c r="E16" s="129">
        <f t="shared" si="9"/>
        <v>0</v>
      </c>
      <c r="F16" s="135"/>
      <c r="G16" s="133"/>
      <c r="H16" s="127"/>
      <c r="I16" s="127"/>
      <c r="J16" s="173"/>
      <c r="K16" s="127"/>
      <c r="L16" s="127"/>
      <c r="M16" s="127"/>
      <c r="N16" s="128"/>
      <c r="O16" s="584">
        <f t="shared" si="15"/>
        <v>0</v>
      </c>
      <c r="P16" s="585" t="e">
        <f t="shared" si="16"/>
        <v>#DIV/0!</v>
      </c>
      <c r="Q16" s="135"/>
      <c r="R16" s="127"/>
      <c r="S16" s="225"/>
      <c r="T16" s="130"/>
      <c r="U16" s="173"/>
      <c r="V16" s="133"/>
      <c r="W16" s="130"/>
      <c r="X16" s="130"/>
      <c r="Y16" s="130"/>
      <c r="Z16" s="626"/>
      <c r="AA16" s="134">
        <f t="shared" si="7"/>
        <v>0</v>
      </c>
      <c r="AB16" s="123" t="e">
        <f t="shared" si="8"/>
        <v>#DIV/0!</v>
      </c>
      <c r="AC16" s="388"/>
      <c r="AD16" s="389"/>
      <c r="AE16" s="422" t="e">
        <f t="shared" si="14"/>
        <v>#DIV/0!</v>
      </c>
      <c r="AF16" s="399"/>
      <c r="AG16" s="398"/>
      <c r="AH16" s="391" t="e">
        <f t="shared" si="1"/>
        <v>#DIV/0!</v>
      </c>
      <c r="AI16" s="399"/>
      <c r="AJ16" s="398"/>
      <c r="AK16" s="391" t="e">
        <f t="shared" si="2"/>
        <v>#DIV/0!</v>
      </c>
      <c r="AL16" s="399"/>
      <c r="AM16" s="398"/>
      <c r="AN16" s="391" t="e">
        <f t="shared" si="3"/>
        <v>#DIV/0!</v>
      </c>
      <c r="AO16" s="400"/>
      <c r="AP16" s="401"/>
      <c r="AQ16" s="394" t="e">
        <f t="shared" si="4"/>
        <v>#DIV/0!</v>
      </c>
    </row>
    <row r="17" spans="1:43" ht="24" customHeight="1" thickBot="1" x14ac:dyDescent="0.35">
      <c r="A17" s="138" t="s">
        <v>10</v>
      </c>
      <c r="B17" s="139"/>
      <c r="C17" s="139"/>
      <c r="D17" s="140"/>
      <c r="E17" s="141">
        <f t="shared" si="9"/>
        <v>0</v>
      </c>
      <c r="F17" s="147"/>
      <c r="G17" s="145"/>
      <c r="H17" s="139"/>
      <c r="I17" s="139"/>
      <c r="J17" s="174"/>
      <c r="K17" s="139"/>
      <c r="L17" s="139"/>
      <c r="M17" s="139"/>
      <c r="N17" s="140"/>
      <c r="O17" s="586">
        <f t="shared" si="15"/>
        <v>0</v>
      </c>
      <c r="P17" s="587" t="e">
        <f t="shared" si="16"/>
        <v>#DIV/0!</v>
      </c>
      <c r="Q17" s="147"/>
      <c r="R17" s="127"/>
      <c r="S17" s="226"/>
      <c r="T17" s="142"/>
      <c r="U17" s="174"/>
      <c r="V17" s="145"/>
      <c r="W17" s="142"/>
      <c r="X17" s="142"/>
      <c r="Y17" s="142"/>
      <c r="Z17" s="627"/>
      <c r="AA17" s="594">
        <f t="shared" si="7"/>
        <v>0</v>
      </c>
      <c r="AB17" s="146" t="e">
        <f t="shared" si="8"/>
        <v>#DIV/0!</v>
      </c>
      <c r="AC17" s="395"/>
      <c r="AD17" s="396"/>
      <c r="AE17" s="422" t="e">
        <f t="shared" si="14"/>
        <v>#DIV/0!</v>
      </c>
      <c r="AF17" s="399"/>
      <c r="AG17" s="398"/>
      <c r="AH17" s="391" t="e">
        <f t="shared" si="1"/>
        <v>#DIV/0!</v>
      </c>
      <c r="AI17" s="399"/>
      <c r="AJ17" s="398"/>
      <c r="AK17" s="391" t="e">
        <f t="shared" si="2"/>
        <v>#DIV/0!</v>
      </c>
      <c r="AL17" s="399"/>
      <c r="AM17" s="398"/>
      <c r="AN17" s="391" t="e">
        <f t="shared" si="3"/>
        <v>#DIV/0!</v>
      </c>
      <c r="AO17" s="400"/>
      <c r="AP17" s="401"/>
      <c r="AQ17" s="394" t="e">
        <f t="shared" si="4"/>
        <v>#DIV/0!</v>
      </c>
    </row>
    <row r="18" spans="1:43" ht="29.25" customHeight="1" thickBot="1" x14ac:dyDescent="0.35">
      <c r="A18" s="404" t="s">
        <v>11</v>
      </c>
      <c r="B18" s="405">
        <f>B13+B14+B15+B16+B17</f>
        <v>2</v>
      </c>
      <c r="C18" s="405">
        <f t="shared" ref="C18:N18" si="17">C13+C14+C15+C16+C17</f>
        <v>0</v>
      </c>
      <c r="D18" s="406">
        <f t="shared" si="17"/>
        <v>0</v>
      </c>
      <c r="E18" s="407">
        <f t="shared" si="9"/>
        <v>2</v>
      </c>
      <c r="F18" s="408">
        <f t="shared" si="17"/>
        <v>2</v>
      </c>
      <c r="G18" s="409">
        <f t="shared" si="17"/>
        <v>2</v>
      </c>
      <c r="H18" s="410">
        <f t="shared" ref="H18:J18" si="18">H13+H14+H15+H16+H17</f>
        <v>2</v>
      </c>
      <c r="I18" s="410">
        <f t="shared" si="18"/>
        <v>0</v>
      </c>
      <c r="J18" s="411">
        <f t="shared" si="18"/>
        <v>0</v>
      </c>
      <c r="K18" s="410">
        <f t="shared" si="17"/>
        <v>0</v>
      </c>
      <c r="L18" s="410">
        <f t="shared" si="17"/>
        <v>0</v>
      </c>
      <c r="M18" s="410">
        <f t="shared" si="17"/>
        <v>0</v>
      </c>
      <c r="N18" s="413">
        <f t="shared" si="17"/>
        <v>0</v>
      </c>
      <c r="O18" s="583">
        <f t="shared" si="5"/>
        <v>0</v>
      </c>
      <c r="P18" s="151">
        <f t="shared" si="6"/>
        <v>100</v>
      </c>
      <c r="Q18" s="409">
        <f t="shared" ref="Q18:S18" si="19">Q13+Q14+Q15+Q16+Q17</f>
        <v>2</v>
      </c>
      <c r="R18" s="412">
        <f t="shared" ref="R18" si="20">R13+R14+R15+R16+R17</f>
        <v>0</v>
      </c>
      <c r="S18" s="415">
        <f t="shared" si="19"/>
        <v>0</v>
      </c>
      <c r="T18" s="412">
        <f t="shared" ref="T18:U18" si="21">T13+T14+T15+T16+T17</f>
        <v>2</v>
      </c>
      <c r="U18" s="411">
        <f t="shared" si="21"/>
        <v>0</v>
      </c>
      <c r="V18" s="416">
        <f>V13+V14+V15+V16+V17</f>
        <v>2</v>
      </c>
      <c r="W18" s="417">
        <f t="shared" ref="W18:Z18" si="22">W13+W14+W15+W16+W17</f>
        <v>0</v>
      </c>
      <c r="X18" s="417">
        <f t="shared" si="22"/>
        <v>0</v>
      </c>
      <c r="Y18" s="417">
        <f t="shared" si="22"/>
        <v>0</v>
      </c>
      <c r="Z18" s="597">
        <f t="shared" si="22"/>
        <v>0</v>
      </c>
      <c r="AA18" s="596">
        <f t="shared" si="7"/>
        <v>2</v>
      </c>
      <c r="AB18" s="152">
        <f t="shared" si="8"/>
        <v>100</v>
      </c>
      <c r="AC18" s="418">
        <f>AC13+AC14+AC15+AC16+AC17</f>
        <v>0</v>
      </c>
      <c r="AD18" s="419">
        <f>AD13+AD14+AD15+AD16+AD17</f>
        <v>0</v>
      </c>
      <c r="AE18" s="423" t="e">
        <f t="shared" si="14"/>
        <v>#DIV/0!</v>
      </c>
      <c r="AF18" s="420">
        <f>AF13+AF14+AF15+AF16+AF17</f>
        <v>0</v>
      </c>
      <c r="AG18" s="419">
        <f>AG13+AG14+AG15+AG16+AG17</f>
        <v>0</v>
      </c>
      <c r="AH18" s="144" t="e">
        <f t="shared" si="1"/>
        <v>#DIV/0!</v>
      </c>
      <c r="AI18" s="420">
        <f>AI13+AI14+AI15+AI16+AI17</f>
        <v>0</v>
      </c>
      <c r="AJ18" s="419">
        <f>AJ13+AJ14+AJ15+AJ16+AJ17</f>
        <v>0</v>
      </c>
      <c r="AK18" s="144" t="e">
        <f t="shared" si="2"/>
        <v>#DIV/0!</v>
      </c>
      <c r="AL18" s="420">
        <f>AL13+AL14+AL15+AL16+AL17</f>
        <v>0</v>
      </c>
      <c r="AM18" s="419">
        <f>AM13+AM14+AM15+AM16+AM17</f>
        <v>0</v>
      </c>
      <c r="AN18" s="144" t="e">
        <f t="shared" si="3"/>
        <v>#DIV/0!</v>
      </c>
      <c r="AO18" s="418">
        <f>AO13+AO14+AO15+AO16+AO17</f>
        <v>0</v>
      </c>
      <c r="AP18" s="419">
        <f>AP13+AP14+AP15+AP16+AP17</f>
        <v>0</v>
      </c>
      <c r="AQ18" s="414" t="e">
        <f t="shared" si="4"/>
        <v>#DIV/0!</v>
      </c>
    </row>
    <row r="19" spans="1:43" s="158" customFormat="1" ht="45.75" thickBot="1" x14ac:dyDescent="0.35">
      <c r="A19" s="180" t="s">
        <v>15</v>
      </c>
      <c r="B19" s="154">
        <f>B12+B18</f>
        <v>5</v>
      </c>
      <c r="C19" s="154">
        <f t="shared" ref="C19:N19" si="23">C12+C18</f>
        <v>2</v>
      </c>
      <c r="D19" s="155">
        <f t="shared" si="23"/>
        <v>0</v>
      </c>
      <c r="E19" s="607">
        <f t="shared" si="23"/>
        <v>7</v>
      </c>
      <c r="F19" s="380">
        <f t="shared" si="23"/>
        <v>5</v>
      </c>
      <c r="G19" s="180">
        <f t="shared" si="23"/>
        <v>5</v>
      </c>
      <c r="H19" s="615">
        <f t="shared" ref="H19:J19" si="24">H12+H18</f>
        <v>4</v>
      </c>
      <c r="I19" s="182">
        <f t="shared" si="24"/>
        <v>0</v>
      </c>
      <c r="J19" s="617">
        <f t="shared" si="24"/>
        <v>3</v>
      </c>
      <c r="K19" s="182">
        <f t="shared" si="23"/>
        <v>0</v>
      </c>
      <c r="L19" s="182">
        <f t="shared" si="23"/>
        <v>0</v>
      </c>
      <c r="M19" s="182">
        <f t="shared" si="23"/>
        <v>0</v>
      </c>
      <c r="N19" s="183">
        <f t="shared" si="23"/>
        <v>0</v>
      </c>
      <c r="O19" s="592">
        <f t="shared" si="5"/>
        <v>0</v>
      </c>
      <c r="P19" s="593">
        <f t="shared" si="6"/>
        <v>100</v>
      </c>
      <c r="Q19" s="180">
        <f t="shared" ref="Q19:S19" si="25">Q12+Q18</f>
        <v>3</v>
      </c>
      <c r="R19" s="181">
        <f t="shared" ref="R19" si="26">R12+R18</f>
        <v>0</v>
      </c>
      <c r="S19" s="386">
        <f t="shared" si="25"/>
        <v>0</v>
      </c>
      <c r="T19" s="181">
        <f t="shared" ref="T19:U19" si="27">T12+T18</f>
        <v>7</v>
      </c>
      <c r="U19" s="223">
        <f t="shared" si="27"/>
        <v>0</v>
      </c>
      <c r="V19" s="157">
        <f>V12+V18</f>
        <v>7</v>
      </c>
      <c r="W19" s="153">
        <f t="shared" ref="W19:Z19" si="28">W12+W18</f>
        <v>0</v>
      </c>
      <c r="X19" s="153">
        <f t="shared" si="28"/>
        <v>0</v>
      </c>
      <c r="Y19" s="153">
        <f t="shared" si="28"/>
        <v>0</v>
      </c>
      <c r="Z19" s="153">
        <f t="shared" si="28"/>
        <v>0</v>
      </c>
      <c r="AA19" s="598">
        <f t="shared" si="7"/>
        <v>7</v>
      </c>
      <c r="AB19" s="599">
        <f t="shared" si="8"/>
        <v>140</v>
      </c>
      <c r="AC19" s="157">
        <f>AC12+AC18</f>
        <v>0</v>
      </c>
      <c r="AD19" s="153">
        <f t="shared" ref="AD19" si="29">AD12+AD18</f>
        <v>0</v>
      </c>
      <c r="AE19" s="424" t="e">
        <f t="shared" si="14"/>
        <v>#DIV/0!</v>
      </c>
      <c r="AF19" s="157">
        <f>AF12+AF18</f>
        <v>0</v>
      </c>
      <c r="AG19" s="153">
        <f t="shared" ref="AG19" si="30">AG12+AG18</f>
        <v>0</v>
      </c>
      <c r="AH19" s="156" t="e">
        <f t="shared" si="1"/>
        <v>#DIV/0!</v>
      </c>
      <c r="AI19" s="157">
        <f>AI12+AI18</f>
        <v>0</v>
      </c>
      <c r="AJ19" s="153">
        <f t="shared" ref="AJ19" si="31">AJ12+AJ18</f>
        <v>0</v>
      </c>
      <c r="AK19" s="156" t="e">
        <f t="shared" si="2"/>
        <v>#DIV/0!</v>
      </c>
      <c r="AL19" s="157">
        <f>AL12+AL18</f>
        <v>0</v>
      </c>
      <c r="AM19" s="153">
        <f t="shared" ref="AM19" si="32">AM12+AM18</f>
        <v>0</v>
      </c>
      <c r="AN19" s="156" t="e">
        <f t="shared" si="3"/>
        <v>#DIV/0!</v>
      </c>
      <c r="AO19" s="157">
        <f>AO12+AO18</f>
        <v>0</v>
      </c>
      <c r="AP19" s="153">
        <f t="shared" ref="AP19" si="33">AP12+AP18</f>
        <v>0</v>
      </c>
      <c r="AQ19" s="156" t="e">
        <f t="shared" si="4"/>
        <v>#DIV/0!</v>
      </c>
    </row>
    <row r="20" spans="1:43" s="707" customFormat="1" ht="409.5" customHeight="1" x14ac:dyDescent="0.25">
      <c r="A20" s="608"/>
      <c r="B20" s="609"/>
      <c r="C20" s="609"/>
      <c r="D20" s="609"/>
      <c r="E20" s="610"/>
      <c r="F20" s="608"/>
      <c r="G20" s="608"/>
      <c r="H20" s="616"/>
      <c r="I20" s="608"/>
      <c r="J20" s="616"/>
      <c r="K20" s="608"/>
      <c r="L20" s="608"/>
      <c r="M20" s="608"/>
      <c r="N20" s="608"/>
      <c r="O20" s="611"/>
      <c r="P20" s="612"/>
      <c r="Q20" s="1071"/>
      <c r="R20" s="1072"/>
      <c r="S20" s="613"/>
      <c r="T20" s="1073"/>
      <c r="U20" s="1074"/>
      <c r="V20" s="1073"/>
      <c r="W20" s="1075"/>
      <c r="X20" s="1075"/>
      <c r="Y20" s="1075"/>
      <c r="Z20" s="1074"/>
      <c r="AA20" s="609"/>
      <c r="AB20" s="614"/>
      <c r="AC20" s="610"/>
    </row>
    <row r="21" spans="1:43" s="376" customFormat="1" ht="23.25" x14ac:dyDescent="0.3">
      <c r="A21" s="371"/>
      <c r="B21" s="372"/>
      <c r="C21" s="372"/>
      <c r="D21" s="372"/>
      <c r="E21" s="372"/>
      <c r="F21" s="371"/>
      <c r="G21" s="371"/>
      <c r="H21" s="371"/>
      <c r="I21" s="371"/>
      <c r="J21" s="371"/>
      <c r="K21" s="371"/>
      <c r="L21" s="371"/>
      <c r="M21" s="371"/>
      <c r="N21" s="371"/>
      <c r="O21" s="373"/>
      <c r="P21" s="374"/>
      <c r="Q21" s="371"/>
      <c r="R21" s="371"/>
      <c r="S21" s="371"/>
      <c r="T21" s="371"/>
      <c r="U21" s="371"/>
      <c r="V21" s="372"/>
      <c r="W21" s="372"/>
      <c r="X21" s="372"/>
      <c r="Y21" s="372"/>
      <c r="Z21" s="372"/>
      <c r="AA21" s="372"/>
      <c r="AB21" s="375"/>
    </row>
    <row r="22" spans="1:43" s="161" customFormat="1" ht="26.25" x14ac:dyDescent="0.4">
      <c r="A22" s="159"/>
      <c r="B22" s="402"/>
      <c r="C22" s="402"/>
      <c r="D22" s="402"/>
      <c r="E22" s="402"/>
      <c r="F22" s="402"/>
      <c r="G22" s="402"/>
      <c r="H22" s="402"/>
      <c r="I22" s="402"/>
      <c r="J22" s="402"/>
      <c r="K22" s="402"/>
      <c r="L22" s="402"/>
      <c r="M22" s="402"/>
      <c r="N22" s="402"/>
      <c r="O22" s="403"/>
      <c r="P22" s="403"/>
      <c r="Q22" s="115"/>
      <c r="R22" s="115"/>
      <c r="S22" s="115"/>
      <c r="T22" s="115"/>
      <c r="U22" s="115"/>
    </row>
    <row r="23" spans="1:43" ht="26.25" x14ac:dyDescent="0.4">
      <c r="B23" s="1059"/>
      <c r="C23" s="1060"/>
      <c r="D23" s="1060"/>
      <c r="E23" s="1060"/>
      <c r="F23" s="1060"/>
      <c r="G23" s="1060"/>
      <c r="H23" s="1060"/>
      <c r="I23" s="1060"/>
      <c r="J23" s="1060"/>
      <c r="K23" s="1060"/>
      <c r="L23" s="1060"/>
      <c r="M23" s="1060"/>
      <c r="N23" s="1060"/>
      <c r="O23" s="1060"/>
      <c r="P23" s="1060"/>
      <c r="Q23" s="1060"/>
      <c r="R23" s="1060"/>
      <c r="S23" s="1060"/>
      <c r="T23" s="1060"/>
      <c r="U23" s="1060"/>
      <c r="V23" s="1060"/>
      <c r="W23" s="1060"/>
    </row>
  </sheetData>
  <mergeCells count="58">
    <mergeCell ref="A2:AB2"/>
    <mergeCell ref="W4:W6"/>
    <mergeCell ref="A1:AB1"/>
    <mergeCell ref="A3:P3"/>
    <mergeCell ref="V3:AB3"/>
    <mergeCell ref="A4:A6"/>
    <mergeCell ref="B4:B6"/>
    <mergeCell ref="C4:C6"/>
    <mergeCell ref="D4:D6"/>
    <mergeCell ref="E4:E6"/>
    <mergeCell ref="G4:G6"/>
    <mergeCell ref="O4:O6"/>
    <mergeCell ref="H4:J4"/>
    <mergeCell ref="H5:H6"/>
    <mergeCell ref="I5:I6"/>
    <mergeCell ref="J5:J6"/>
    <mergeCell ref="R4:R6"/>
    <mergeCell ref="V4:V6"/>
    <mergeCell ref="T4:T6"/>
    <mergeCell ref="U4:U6"/>
    <mergeCell ref="Q4:Q6"/>
    <mergeCell ref="Q3:U3"/>
    <mergeCell ref="AP4:AP6"/>
    <mergeCell ref="AQ4:AQ6"/>
    <mergeCell ref="AD4:AD6"/>
    <mergeCell ref="AE4:AE6"/>
    <mergeCell ref="AF4:AF6"/>
    <mergeCell ref="AG4:AG6"/>
    <mergeCell ref="AH4:AH6"/>
    <mergeCell ref="AI4:AI6"/>
    <mergeCell ref="AJ4:AJ6"/>
    <mergeCell ref="AM4:AM6"/>
    <mergeCell ref="AN4:AN6"/>
    <mergeCell ref="AO4:AO6"/>
    <mergeCell ref="AK4:AK6"/>
    <mergeCell ref="AL4:AL6"/>
    <mergeCell ref="AC2:AE3"/>
    <mergeCell ref="AF2:AQ2"/>
    <mergeCell ref="AF3:AH3"/>
    <mergeCell ref="AI3:AK3"/>
    <mergeCell ref="AL3:AN3"/>
    <mergeCell ref="AO3:AQ3"/>
    <mergeCell ref="B23:W23"/>
    <mergeCell ref="K5:M5"/>
    <mergeCell ref="K4:N4"/>
    <mergeCell ref="N5:N6"/>
    <mergeCell ref="AC4:AC6"/>
    <mergeCell ref="Q20:R20"/>
    <mergeCell ref="T20:U20"/>
    <mergeCell ref="V20:Z20"/>
    <mergeCell ref="F4:F6"/>
    <mergeCell ref="X4:X6"/>
    <mergeCell ref="P4:P6"/>
    <mergeCell ref="Y4:Y6"/>
    <mergeCell ref="AA4:AA6"/>
    <mergeCell ref="AB4:AB6"/>
    <mergeCell ref="Z4:Z6"/>
    <mergeCell ref="S4:S6"/>
  </mergeCells>
  <pageMargins left="0.75" right="0.75" top="1" bottom="1" header="0.5" footer="0.5"/>
  <pageSetup paperSize="9" scale="3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5"/>
  <sheetViews>
    <sheetView zoomScale="107" zoomScaleNormal="107" workbookViewId="0">
      <selection activeCell="L9" sqref="L9"/>
    </sheetView>
  </sheetViews>
  <sheetFormatPr defaultRowHeight="18" x14ac:dyDescent="0.25"/>
  <cols>
    <col min="1" max="1" width="27.140625" style="184" customWidth="1"/>
    <col min="2" max="28" width="4.28515625" style="184" customWidth="1"/>
    <col min="29" max="29" width="9.85546875" style="186" customWidth="1"/>
    <col min="30" max="256" width="9.140625" style="184"/>
    <col min="257" max="257" width="27.140625" style="184" customWidth="1"/>
    <col min="258" max="284" width="4.28515625" style="184" customWidth="1"/>
    <col min="285" max="285" width="6.28515625" style="184" customWidth="1"/>
    <col min="286" max="512" width="9.140625" style="184"/>
    <col min="513" max="513" width="27.140625" style="184" customWidth="1"/>
    <col min="514" max="540" width="4.28515625" style="184" customWidth="1"/>
    <col min="541" max="541" width="6.28515625" style="184" customWidth="1"/>
    <col min="542" max="768" width="9.140625" style="184"/>
    <col min="769" max="769" width="27.140625" style="184" customWidth="1"/>
    <col min="770" max="796" width="4.28515625" style="184" customWidth="1"/>
    <col min="797" max="797" width="6.28515625" style="184" customWidth="1"/>
    <col min="798" max="1024" width="9.140625" style="184"/>
    <col min="1025" max="1025" width="27.140625" style="184" customWidth="1"/>
    <col min="1026" max="1052" width="4.28515625" style="184" customWidth="1"/>
    <col min="1053" max="1053" width="6.28515625" style="184" customWidth="1"/>
    <col min="1054" max="1280" width="9.140625" style="184"/>
    <col min="1281" max="1281" width="27.140625" style="184" customWidth="1"/>
    <col min="1282" max="1308" width="4.28515625" style="184" customWidth="1"/>
    <col min="1309" max="1309" width="6.28515625" style="184" customWidth="1"/>
    <col min="1310" max="1536" width="9.140625" style="184"/>
    <col min="1537" max="1537" width="27.140625" style="184" customWidth="1"/>
    <col min="1538" max="1564" width="4.28515625" style="184" customWidth="1"/>
    <col min="1565" max="1565" width="6.28515625" style="184" customWidth="1"/>
    <col min="1566" max="1792" width="9.140625" style="184"/>
    <col min="1793" max="1793" width="27.140625" style="184" customWidth="1"/>
    <col min="1794" max="1820" width="4.28515625" style="184" customWidth="1"/>
    <col min="1821" max="1821" width="6.28515625" style="184" customWidth="1"/>
    <col min="1822" max="2048" width="9.140625" style="184"/>
    <col min="2049" max="2049" width="27.140625" style="184" customWidth="1"/>
    <col min="2050" max="2076" width="4.28515625" style="184" customWidth="1"/>
    <col min="2077" max="2077" width="6.28515625" style="184" customWidth="1"/>
    <col min="2078" max="2304" width="9.140625" style="184"/>
    <col min="2305" max="2305" width="27.140625" style="184" customWidth="1"/>
    <col min="2306" max="2332" width="4.28515625" style="184" customWidth="1"/>
    <col min="2333" max="2333" width="6.28515625" style="184" customWidth="1"/>
    <col min="2334" max="2560" width="9.140625" style="184"/>
    <col min="2561" max="2561" width="27.140625" style="184" customWidth="1"/>
    <col min="2562" max="2588" width="4.28515625" style="184" customWidth="1"/>
    <col min="2589" max="2589" width="6.28515625" style="184" customWidth="1"/>
    <col min="2590" max="2816" width="9.140625" style="184"/>
    <col min="2817" max="2817" width="27.140625" style="184" customWidth="1"/>
    <col min="2818" max="2844" width="4.28515625" style="184" customWidth="1"/>
    <col min="2845" max="2845" width="6.28515625" style="184" customWidth="1"/>
    <col min="2846" max="3072" width="9.140625" style="184"/>
    <col min="3073" max="3073" width="27.140625" style="184" customWidth="1"/>
    <col min="3074" max="3100" width="4.28515625" style="184" customWidth="1"/>
    <col min="3101" max="3101" width="6.28515625" style="184" customWidth="1"/>
    <col min="3102" max="3328" width="9.140625" style="184"/>
    <col min="3329" max="3329" width="27.140625" style="184" customWidth="1"/>
    <col min="3330" max="3356" width="4.28515625" style="184" customWidth="1"/>
    <col min="3357" max="3357" width="6.28515625" style="184" customWidth="1"/>
    <col min="3358" max="3584" width="9.140625" style="184"/>
    <col min="3585" max="3585" width="27.140625" style="184" customWidth="1"/>
    <col min="3586" max="3612" width="4.28515625" style="184" customWidth="1"/>
    <col min="3613" max="3613" width="6.28515625" style="184" customWidth="1"/>
    <col min="3614" max="3840" width="9.140625" style="184"/>
    <col min="3841" max="3841" width="27.140625" style="184" customWidth="1"/>
    <col min="3842" max="3868" width="4.28515625" style="184" customWidth="1"/>
    <col min="3869" max="3869" width="6.28515625" style="184" customWidth="1"/>
    <col min="3870" max="4096" width="9.140625" style="184"/>
    <col min="4097" max="4097" width="27.140625" style="184" customWidth="1"/>
    <col min="4098" max="4124" width="4.28515625" style="184" customWidth="1"/>
    <col min="4125" max="4125" width="6.28515625" style="184" customWidth="1"/>
    <col min="4126" max="4352" width="9.140625" style="184"/>
    <col min="4353" max="4353" width="27.140625" style="184" customWidth="1"/>
    <col min="4354" max="4380" width="4.28515625" style="184" customWidth="1"/>
    <col min="4381" max="4381" width="6.28515625" style="184" customWidth="1"/>
    <col min="4382" max="4608" width="9.140625" style="184"/>
    <col min="4609" max="4609" width="27.140625" style="184" customWidth="1"/>
    <col min="4610" max="4636" width="4.28515625" style="184" customWidth="1"/>
    <col min="4637" max="4637" width="6.28515625" style="184" customWidth="1"/>
    <col min="4638" max="4864" width="9.140625" style="184"/>
    <col min="4865" max="4865" width="27.140625" style="184" customWidth="1"/>
    <col min="4866" max="4892" width="4.28515625" style="184" customWidth="1"/>
    <col min="4893" max="4893" width="6.28515625" style="184" customWidth="1"/>
    <col min="4894" max="5120" width="9.140625" style="184"/>
    <col min="5121" max="5121" width="27.140625" style="184" customWidth="1"/>
    <col min="5122" max="5148" width="4.28515625" style="184" customWidth="1"/>
    <col min="5149" max="5149" width="6.28515625" style="184" customWidth="1"/>
    <col min="5150" max="5376" width="9.140625" style="184"/>
    <col min="5377" max="5377" width="27.140625" style="184" customWidth="1"/>
    <col min="5378" max="5404" width="4.28515625" style="184" customWidth="1"/>
    <col min="5405" max="5405" width="6.28515625" style="184" customWidth="1"/>
    <col min="5406" max="5632" width="9.140625" style="184"/>
    <col min="5633" max="5633" width="27.140625" style="184" customWidth="1"/>
    <col min="5634" max="5660" width="4.28515625" style="184" customWidth="1"/>
    <col min="5661" max="5661" width="6.28515625" style="184" customWidth="1"/>
    <col min="5662" max="5888" width="9.140625" style="184"/>
    <col min="5889" max="5889" width="27.140625" style="184" customWidth="1"/>
    <col min="5890" max="5916" width="4.28515625" style="184" customWidth="1"/>
    <col min="5917" max="5917" width="6.28515625" style="184" customWidth="1"/>
    <col min="5918" max="6144" width="9.140625" style="184"/>
    <col min="6145" max="6145" width="27.140625" style="184" customWidth="1"/>
    <col min="6146" max="6172" width="4.28515625" style="184" customWidth="1"/>
    <col min="6173" max="6173" width="6.28515625" style="184" customWidth="1"/>
    <col min="6174" max="6400" width="9.140625" style="184"/>
    <col min="6401" max="6401" width="27.140625" style="184" customWidth="1"/>
    <col min="6402" max="6428" width="4.28515625" style="184" customWidth="1"/>
    <col min="6429" max="6429" width="6.28515625" style="184" customWidth="1"/>
    <col min="6430" max="6656" width="9.140625" style="184"/>
    <col min="6657" max="6657" width="27.140625" style="184" customWidth="1"/>
    <col min="6658" max="6684" width="4.28515625" style="184" customWidth="1"/>
    <col min="6685" max="6685" width="6.28515625" style="184" customWidth="1"/>
    <col min="6686" max="6912" width="9.140625" style="184"/>
    <col min="6913" max="6913" width="27.140625" style="184" customWidth="1"/>
    <col min="6914" max="6940" width="4.28515625" style="184" customWidth="1"/>
    <col min="6941" max="6941" width="6.28515625" style="184" customWidth="1"/>
    <col min="6942" max="7168" width="9.140625" style="184"/>
    <col min="7169" max="7169" width="27.140625" style="184" customWidth="1"/>
    <col min="7170" max="7196" width="4.28515625" style="184" customWidth="1"/>
    <col min="7197" max="7197" width="6.28515625" style="184" customWidth="1"/>
    <col min="7198" max="7424" width="9.140625" style="184"/>
    <col min="7425" max="7425" width="27.140625" style="184" customWidth="1"/>
    <col min="7426" max="7452" width="4.28515625" style="184" customWidth="1"/>
    <col min="7453" max="7453" width="6.28515625" style="184" customWidth="1"/>
    <col min="7454" max="7680" width="9.140625" style="184"/>
    <col min="7681" max="7681" width="27.140625" style="184" customWidth="1"/>
    <col min="7682" max="7708" width="4.28515625" style="184" customWidth="1"/>
    <col min="7709" max="7709" width="6.28515625" style="184" customWidth="1"/>
    <col min="7710" max="7936" width="9.140625" style="184"/>
    <col min="7937" max="7937" width="27.140625" style="184" customWidth="1"/>
    <col min="7938" max="7964" width="4.28515625" style="184" customWidth="1"/>
    <col min="7965" max="7965" width="6.28515625" style="184" customWidth="1"/>
    <col min="7966" max="8192" width="9.140625" style="184"/>
    <col min="8193" max="8193" width="27.140625" style="184" customWidth="1"/>
    <col min="8194" max="8220" width="4.28515625" style="184" customWidth="1"/>
    <col min="8221" max="8221" width="6.28515625" style="184" customWidth="1"/>
    <col min="8222" max="8448" width="9.140625" style="184"/>
    <col min="8449" max="8449" width="27.140625" style="184" customWidth="1"/>
    <col min="8450" max="8476" width="4.28515625" style="184" customWidth="1"/>
    <col min="8477" max="8477" width="6.28515625" style="184" customWidth="1"/>
    <col min="8478" max="8704" width="9.140625" style="184"/>
    <col min="8705" max="8705" width="27.140625" style="184" customWidth="1"/>
    <col min="8706" max="8732" width="4.28515625" style="184" customWidth="1"/>
    <col min="8733" max="8733" width="6.28515625" style="184" customWidth="1"/>
    <col min="8734" max="8960" width="9.140625" style="184"/>
    <col min="8961" max="8961" width="27.140625" style="184" customWidth="1"/>
    <col min="8962" max="8988" width="4.28515625" style="184" customWidth="1"/>
    <col min="8989" max="8989" width="6.28515625" style="184" customWidth="1"/>
    <col min="8990" max="9216" width="9.140625" style="184"/>
    <col min="9217" max="9217" width="27.140625" style="184" customWidth="1"/>
    <col min="9218" max="9244" width="4.28515625" style="184" customWidth="1"/>
    <col min="9245" max="9245" width="6.28515625" style="184" customWidth="1"/>
    <col min="9246" max="9472" width="9.140625" style="184"/>
    <col min="9473" max="9473" width="27.140625" style="184" customWidth="1"/>
    <col min="9474" max="9500" width="4.28515625" style="184" customWidth="1"/>
    <col min="9501" max="9501" width="6.28515625" style="184" customWidth="1"/>
    <col min="9502" max="9728" width="9.140625" style="184"/>
    <col min="9729" max="9729" width="27.140625" style="184" customWidth="1"/>
    <col min="9730" max="9756" width="4.28515625" style="184" customWidth="1"/>
    <col min="9757" max="9757" width="6.28515625" style="184" customWidth="1"/>
    <col min="9758" max="9984" width="9.140625" style="184"/>
    <col min="9985" max="9985" width="27.140625" style="184" customWidth="1"/>
    <col min="9986" max="10012" width="4.28515625" style="184" customWidth="1"/>
    <col min="10013" max="10013" width="6.28515625" style="184" customWidth="1"/>
    <col min="10014" max="10240" width="9.140625" style="184"/>
    <col min="10241" max="10241" width="27.140625" style="184" customWidth="1"/>
    <col min="10242" max="10268" width="4.28515625" style="184" customWidth="1"/>
    <col min="10269" max="10269" width="6.28515625" style="184" customWidth="1"/>
    <col min="10270" max="10496" width="9.140625" style="184"/>
    <col min="10497" max="10497" width="27.140625" style="184" customWidth="1"/>
    <col min="10498" max="10524" width="4.28515625" style="184" customWidth="1"/>
    <col min="10525" max="10525" width="6.28515625" style="184" customWidth="1"/>
    <col min="10526" max="10752" width="9.140625" style="184"/>
    <col min="10753" max="10753" width="27.140625" style="184" customWidth="1"/>
    <col min="10754" max="10780" width="4.28515625" style="184" customWidth="1"/>
    <col min="10781" max="10781" width="6.28515625" style="184" customWidth="1"/>
    <col min="10782" max="11008" width="9.140625" style="184"/>
    <col min="11009" max="11009" width="27.140625" style="184" customWidth="1"/>
    <col min="11010" max="11036" width="4.28515625" style="184" customWidth="1"/>
    <col min="11037" max="11037" width="6.28515625" style="184" customWidth="1"/>
    <col min="11038" max="11264" width="9.140625" style="184"/>
    <col min="11265" max="11265" width="27.140625" style="184" customWidth="1"/>
    <col min="11266" max="11292" width="4.28515625" style="184" customWidth="1"/>
    <col min="11293" max="11293" width="6.28515625" style="184" customWidth="1"/>
    <col min="11294" max="11520" width="9.140625" style="184"/>
    <col min="11521" max="11521" width="27.140625" style="184" customWidth="1"/>
    <col min="11522" max="11548" width="4.28515625" style="184" customWidth="1"/>
    <col min="11549" max="11549" width="6.28515625" style="184" customWidth="1"/>
    <col min="11550" max="11776" width="9.140625" style="184"/>
    <col min="11777" max="11777" width="27.140625" style="184" customWidth="1"/>
    <col min="11778" max="11804" width="4.28515625" style="184" customWidth="1"/>
    <col min="11805" max="11805" width="6.28515625" style="184" customWidth="1"/>
    <col min="11806" max="12032" width="9.140625" style="184"/>
    <col min="12033" max="12033" width="27.140625" style="184" customWidth="1"/>
    <col min="12034" max="12060" width="4.28515625" style="184" customWidth="1"/>
    <col min="12061" max="12061" width="6.28515625" style="184" customWidth="1"/>
    <col min="12062" max="12288" width="9.140625" style="184"/>
    <col min="12289" max="12289" width="27.140625" style="184" customWidth="1"/>
    <col min="12290" max="12316" width="4.28515625" style="184" customWidth="1"/>
    <col min="12317" max="12317" width="6.28515625" style="184" customWidth="1"/>
    <col min="12318" max="12544" width="9.140625" style="184"/>
    <col min="12545" max="12545" width="27.140625" style="184" customWidth="1"/>
    <col min="12546" max="12572" width="4.28515625" style="184" customWidth="1"/>
    <col min="12573" max="12573" width="6.28515625" style="184" customWidth="1"/>
    <col min="12574" max="12800" width="9.140625" style="184"/>
    <col min="12801" max="12801" width="27.140625" style="184" customWidth="1"/>
    <col min="12802" max="12828" width="4.28515625" style="184" customWidth="1"/>
    <col min="12829" max="12829" width="6.28515625" style="184" customWidth="1"/>
    <col min="12830" max="13056" width="9.140625" style="184"/>
    <col min="13057" max="13057" width="27.140625" style="184" customWidth="1"/>
    <col min="13058" max="13084" width="4.28515625" style="184" customWidth="1"/>
    <col min="13085" max="13085" width="6.28515625" style="184" customWidth="1"/>
    <col min="13086" max="13312" width="9.140625" style="184"/>
    <col min="13313" max="13313" width="27.140625" style="184" customWidth="1"/>
    <col min="13314" max="13340" width="4.28515625" style="184" customWidth="1"/>
    <col min="13341" max="13341" width="6.28515625" style="184" customWidth="1"/>
    <col min="13342" max="13568" width="9.140625" style="184"/>
    <col min="13569" max="13569" width="27.140625" style="184" customWidth="1"/>
    <col min="13570" max="13596" width="4.28515625" style="184" customWidth="1"/>
    <col min="13597" max="13597" width="6.28515625" style="184" customWidth="1"/>
    <col min="13598" max="13824" width="9.140625" style="184"/>
    <col min="13825" max="13825" width="27.140625" style="184" customWidth="1"/>
    <col min="13826" max="13852" width="4.28515625" style="184" customWidth="1"/>
    <col min="13853" max="13853" width="6.28515625" style="184" customWidth="1"/>
    <col min="13854" max="14080" width="9.140625" style="184"/>
    <col min="14081" max="14081" width="27.140625" style="184" customWidth="1"/>
    <col min="14082" max="14108" width="4.28515625" style="184" customWidth="1"/>
    <col min="14109" max="14109" width="6.28515625" style="184" customWidth="1"/>
    <col min="14110" max="14336" width="9.140625" style="184"/>
    <col min="14337" max="14337" width="27.140625" style="184" customWidth="1"/>
    <col min="14338" max="14364" width="4.28515625" style="184" customWidth="1"/>
    <col min="14365" max="14365" width="6.28515625" style="184" customWidth="1"/>
    <col min="14366" max="14592" width="9.140625" style="184"/>
    <col min="14593" max="14593" width="27.140625" style="184" customWidth="1"/>
    <col min="14594" max="14620" width="4.28515625" style="184" customWidth="1"/>
    <col min="14621" max="14621" width="6.28515625" style="184" customWidth="1"/>
    <col min="14622" max="14848" width="9.140625" style="184"/>
    <col min="14849" max="14849" width="27.140625" style="184" customWidth="1"/>
    <col min="14850" max="14876" width="4.28515625" style="184" customWidth="1"/>
    <col min="14877" max="14877" width="6.28515625" style="184" customWidth="1"/>
    <col min="14878" max="15104" width="9.140625" style="184"/>
    <col min="15105" max="15105" width="27.140625" style="184" customWidth="1"/>
    <col min="15106" max="15132" width="4.28515625" style="184" customWidth="1"/>
    <col min="15133" max="15133" width="6.28515625" style="184" customWidth="1"/>
    <col min="15134" max="15360" width="9.140625" style="184"/>
    <col min="15361" max="15361" width="27.140625" style="184" customWidth="1"/>
    <col min="15362" max="15388" width="4.28515625" style="184" customWidth="1"/>
    <col min="15389" max="15389" width="6.28515625" style="184" customWidth="1"/>
    <col min="15390" max="15616" width="9.140625" style="184"/>
    <col min="15617" max="15617" width="27.140625" style="184" customWidth="1"/>
    <col min="15618" max="15644" width="4.28515625" style="184" customWidth="1"/>
    <col min="15645" max="15645" width="6.28515625" style="184" customWidth="1"/>
    <col min="15646" max="15872" width="9.140625" style="184"/>
    <col min="15873" max="15873" width="27.140625" style="184" customWidth="1"/>
    <col min="15874" max="15900" width="4.28515625" style="184" customWidth="1"/>
    <col min="15901" max="15901" width="6.28515625" style="184" customWidth="1"/>
    <col min="15902" max="16128" width="9.140625" style="184"/>
    <col min="16129" max="16129" width="27.140625" style="184" customWidth="1"/>
    <col min="16130" max="16156" width="4.28515625" style="184" customWidth="1"/>
    <col min="16157" max="16157" width="6.28515625" style="184" customWidth="1"/>
    <col min="16158" max="16384" width="9.140625" style="184"/>
  </cols>
  <sheetData>
    <row r="1" spans="1:30" ht="54.75" customHeight="1" x14ac:dyDescent="0.2">
      <c r="A1" s="1051" t="s">
        <v>305</v>
      </c>
      <c r="B1" s="1051"/>
      <c r="C1" s="1051"/>
      <c r="D1" s="1051"/>
      <c r="E1" s="1051"/>
      <c r="F1" s="1051"/>
      <c r="G1" s="1051"/>
      <c r="H1" s="1051"/>
      <c r="I1" s="1051"/>
      <c r="J1" s="1051"/>
      <c r="K1" s="1051"/>
      <c r="L1" s="1051"/>
      <c r="M1" s="1051"/>
      <c r="N1" s="1051"/>
      <c r="O1" s="1051"/>
      <c r="P1" s="1051"/>
      <c r="Q1" s="1051"/>
      <c r="R1" s="1051"/>
      <c r="S1" s="1051"/>
      <c r="T1" s="1051"/>
      <c r="U1" s="1051"/>
      <c r="V1" s="1051"/>
      <c r="W1" s="1051"/>
      <c r="X1" s="1051"/>
      <c r="Y1" s="1051"/>
      <c r="Z1" s="1051"/>
      <c r="AA1" s="1051"/>
      <c r="AB1" s="1051"/>
      <c r="AC1" s="1051"/>
      <c r="AD1" s="1051"/>
    </row>
    <row r="2" spans="1:30" x14ac:dyDescent="0.25">
      <c r="A2" s="1152" t="s">
        <v>336</v>
      </c>
      <c r="B2" s="1152"/>
      <c r="C2" s="1152"/>
      <c r="D2" s="1152"/>
      <c r="E2" s="1152"/>
      <c r="F2" s="1152"/>
      <c r="G2" s="1152"/>
      <c r="H2" s="1152"/>
      <c r="I2" s="1152"/>
      <c r="J2" s="1152"/>
      <c r="K2" s="1152"/>
      <c r="L2" s="1152"/>
      <c r="M2" s="1152"/>
      <c r="N2" s="1152"/>
      <c r="O2" s="1152"/>
      <c r="P2" s="1152"/>
      <c r="Q2" s="1152"/>
      <c r="R2" s="1152"/>
      <c r="S2" s="1152"/>
      <c r="T2" s="1152"/>
      <c r="U2" s="1152"/>
      <c r="V2" s="1152"/>
      <c r="W2" s="1152"/>
      <c r="AA2" s="185" t="s">
        <v>110</v>
      </c>
    </row>
    <row r="3" spans="1:30" ht="18.75" thickBot="1" x14ac:dyDescent="0.3">
      <c r="A3" s="1153" t="s">
        <v>238</v>
      </c>
      <c r="B3" s="1153"/>
      <c r="C3" s="1153"/>
      <c r="D3" s="1153"/>
      <c r="E3" s="1153"/>
      <c r="F3" s="1153"/>
      <c r="G3" s="1153"/>
      <c r="H3" s="1153"/>
      <c r="I3" s="1153"/>
      <c r="J3" s="1153"/>
      <c r="K3" s="1153"/>
      <c r="L3" s="1153"/>
      <c r="M3" s="1153"/>
      <c r="N3" s="1153"/>
      <c r="O3" s="1153"/>
      <c r="P3" s="1153"/>
      <c r="Q3" s="1153"/>
      <c r="R3" s="1153"/>
      <c r="S3" s="1153"/>
      <c r="T3" s="1153"/>
      <c r="U3" s="1153"/>
      <c r="V3" s="1153"/>
      <c r="W3" s="1153"/>
    </row>
    <row r="4" spans="1:30" ht="154.5" customHeight="1" thickBot="1" x14ac:dyDescent="0.25">
      <c r="A4" s="187" t="s">
        <v>69</v>
      </c>
      <c r="B4" s="188" t="s">
        <v>70</v>
      </c>
      <c r="C4" s="188" t="s">
        <v>71</v>
      </c>
      <c r="D4" s="188" t="s">
        <v>72</v>
      </c>
      <c r="E4" s="188" t="s">
        <v>73</v>
      </c>
      <c r="F4" s="188" t="s">
        <v>74</v>
      </c>
      <c r="G4" s="188" t="s">
        <v>75</v>
      </c>
      <c r="H4" s="188" t="s">
        <v>18</v>
      </c>
      <c r="I4" s="188" t="s">
        <v>76</v>
      </c>
      <c r="J4" s="188" t="s">
        <v>77</v>
      </c>
      <c r="K4" s="188" t="s">
        <v>78</v>
      </c>
      <c r="L4" s="188" t="s">
        <v>19</v>
      </c>
      <c r="M4" s="188" t="s">
        <v>79</v>
      </c>
      <c r="N4" s="188" t="s">
        <v>80</v>
      </c>
      <c r="O4" s="189" t="s">
        <v>81</v>
      </c>
      <c r="P4" s="188" t="s">
        <v>82</v>
      </c>
      <c r="Q4" s="188" t="s">
        <v>83</v>
      </c>
      <c r="R4" s="188" t="s">
        <v>84</v>
      </c>
      <c r="S4" s="188" t="s">
        <v>85</v>
      </c>
      <c r="T4" s="188" t="s">
        <v>86</v>
      </c>
      <c r="U4" s="188" t="s">
        <v>87</v>
      </c>
      <c r="V4" s="188" t="s">
        <v>88</v>
      </c>
      <c r="W4" s="188" t="s">
        <v>89</v>
      </c>
      <c r="X4" s="188" t="s">
        <v>90</v>
      </c>
      <c r="Y4" s="188" t="s">
        <v>91</v>
      </c>
      <c r="Z4" s="188" t="s">
        <v>92</v>
      </c>
      <c r="AA4" s="188" t="s">
        <v>93</v>
      </c>
      <c r="AB4" s="188" t="s">
        <v>94</v>
      </c>
      <c r="AC4" s="190" t="s">
        <v>95</v>
      </c>
    </row>
    <row r="5" spans="1:30" x14ac:dyDescent="0.25">
      <c r="A5" s="191" t="s">
        <v>96</v>
      </c>
      <c r="B5" s="192">
        <v>6</v>
      </c>
      <c r="C5" s="192"/>
      <c r="D5" s="192">
        <v>1</v>
      </c>
      <c r="E5" s="192">
        <v>2</v>
      </c>
      <c r="F5" s="192"/>
      <c r="G5" s="192"/>
      <c r="H5" s="192">
        <v>3</v>
      </c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3">
        <f t="shared" ref="AC5:AC10" si="0">SUM(B5:AB5)</f>
        <v>12</v>
      </c>
    </row>
    <row r="6" spans="1:30" x14ac:dyDescent="0.25">
      <c r="A6" s="194" t="s">
        <v>97</v>
      </c>
      <c r="B6" s="195">
        <v>4</v>
      </c>
      <c r="C6" s="195"/>
      <c r="D6" s="195"/>
      <c r="E6" s="195">
        <v>1</v>
      </c>
      <c r="F6" s="195"/>
      <c r="G6" s="195"/>
      <c r="H6" s="195">
        <v>1</v>
      </c>
      <c r="I6" s="195"/>
      <c r="J6" s="195"/>
      <c r="K6" s="195"/>
      <c r="L6" s="195"/>
      <c r="M6" s="195"/>
      <c r="N6" s="195"/>
      <c r="O6" s="195"/>
      <c r="P6" s="195"/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95"/>
      <c r="AB6" s="195"/>
      <c r="AC6" s="196">
        <f t="shared" si="0"/>
        <v>6</v>
      </c>
    </row>
    <row r="7" spans="1:30" x14ac:dyDescent="0.25">
      <c r="A7" s="197" t="s">
        <v>98</v>
      </c>
      <c r="B7" s="195">
        <v>5</v>
      </c>
      <c r="C7" s="195"/>
      <c r="D7" s="195"/>
      <c r="E7" s="195">
        <v>2</v>
      </c>
      <c r="F7" s="195"/>
      <c r="G7" s="195"/>
      <c r="H7" s="195">
        <v>2</v>
      </c>
      <c r="I7" s="195">
        <v>2</v>
      </c>
      <c r="J7" s="195">
        <v>1</v>
      </c>
      <c r="K7" s="195"/>
      <c r="L7" s="195"/>
      <c r="M7" s="195"/>
      <c r="N7" s="195">
        <v>2</v>
      </c>
      <c r="O7" s="195"/>
      <c r="P7" s="195"/>
      <c r="Q7" s="195"/>
      <c r="R7" s="195">
        <v>2</v>
      </c>
      <c r="S7" s="195"/>
      <c r="T7" s="195"/>
      <c r="U7" s="195"/>
      <c r="V7" s="195"/>
      <c r="W7" s="195"/>
      <c r="X7" s="195"/>
      <c r="Y7" s="195"/>
      <c r="Z7" s="195"/>
      <c r="AA7" s="195"/>
      <c r="AB7" s="195"/>
      <c r="AC7" s="196">
        <f t="shared" si="0"/>
        <v>16</v>
      </c>
    </row>
    <row r="8" spans="1:30" x14ac:dyDescent="0.25">
      <c r="A8" s="194" t="s">
        <v>99</v>
      </c>
      <c r="B8" s="195">
        <v>1</v>
      </c>
      <c r="C8" s="195"/>
      <c r="D8" s="195"/>
      <c r="E8" s="195"/>
      <c r="F8" s="195"/>
      <c r="G8" s="195"/>
      <c r="H8" s="195"/>
      <c r="I8" s="195"/>
      <c r="J8" s="195">
        <v>1</v>
      </c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6">
        <f t="shared" si="0"/>
        <v>2</v>
      </c>
    </row>
    <row r="9" spans="1:30" x14ac:dyDescent="0.25">
      <c r="A9" s="197" t="s">
        <v>100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6">
        <f t="shared" si="0"/>
        <v>0</v>
      </c>
    </row>
    <row r="10" spans="1:30" x14ac:dyDescent="0.25">
      <c r="A10" s="194" t="s">
        <v>101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>
        <v>1</v>
      </c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6">
        <f t="shared" si="0"/>
        <v>1</v>
      </c>
    </row>
    <row r="11" spans="1:30" s="201" customFormat="1" ht="18.75" thickBot="1" x14ac:dyDescent="0.3">
      <c r="A11" s="198" t="s">
        <v>102</v>
      </c>
      <c r="B11" s="199">
        <f>SUM(B5+B7+B9)</f>
        <v>11</v>
      </c>
      <c r="C11" s="199">
        <f t="shared" ref="C11:AB11" si="1">SUM(C5+C7+C9)</f>
        <v>0</v>
      </c>
      <c r="D11" s="199">
        <f t="shared" si="1"/>
        <v>1</v>
      </c>
      <c r="E11" s="199">
        <f t="shared" si="1"/>
        <v>4</v>
      </c>
      <c r="F11" s="199">
        <f t="shared" si="1"/>
        <v>0</v>
      </c>
      <c r="G11" s="199">
        <f t="shared" si="1"/>
        <v>0</v>
      </c>
      <c r="H11" s="199">
        <f t="shared" si="1"/>
        <v>5</v>
      </c>
      <c r="I11" s="199">
        <f t="shared" si="1"/>
        <v>2</v>
      </c>
      <c r="J11" s="199">
        <f t="shared" si="1"/>
        <v>1</v>
      </c>
      <c r="K11" s="199">
        <f t="shared" si="1"/>
        <v>0</v>
      </c>
      <c r="L11" s="199">
        <f t="shared" si="1"/>
        <v>0</v>
      </c>
      <c r="M11" s="199">
        <f t="shared" si="1"/>
        <v>0</v>
      </c>
      <c r="N11" s="199">
        <f t="shared" si="1"/>
        <v>2</v>
      </c>
      <c r="O11" s="199">
        <f t="shared" si="1"/>
        <v>0</v>
      </c>
      <c r="P11" s="199">
        <f t="shared" si="1"/>
        <v>0</v>
      </c>
      <c r="Q11" s="199">
        <f t="shared" si="1"/>
        <v>0</v>
      </c>
      <c r="R11" s="199">
        <f t="shared" si="1"/>
        <v>2</v>
      </c>
      <c r="S11" s="199">
        <f t="shared" si="1"/>
        <v>0</v>
      </c>
      <c r="T11" s="199">
        <f t="shared" si="1"/>
        <v>0</v>
      </c>
      <c r="U11" s="199">
        <f t="shared" si="1"/>
        <v>0</v>
      </c>
      <c r="V11" s="199">
        <f t="shared" si="1"/>
        <v>0</v>
      </c>
      <c r="W11" s="199">
        <f t="shared" si="1"/>
        <v>0</v>
      </c>
      <c r="X11" s="199">
        <f t="shared" si="1"/>
        <v>0</v>
      </c>
      <c r="Y11" s="199">
        <f t="shared" si="1"/>
        <v>0</v>
      </c>
      <c r="Z11" s="199">
        <f t="shared" si="1"/>
        <v>0</v>
      </c>
      <c r="AA11" s="199">
        <f t="shared" si="1"/>
        <v>0</v>
      </c>
      <c r="AB11" s="199">
        <f t="shared" si="1"/>
        <v>0</v>
      </c>
      <c r="AC11" s="200">
        <f>SUM(AC5+AC7+AC9)</f>
        <v>28</v>
      </c>
    </row>
    <row r="12" spans="1:30" ht="23.25" customHeight="1" x14ac:dyDescent="0.25">
      <c r="A12" s="202"/>
      <c r="B12" s="202"/>
      <c r="D12" s="203"/>
      <c r="E12" s="202"/>
      <c r="G12" s="203"/>
      <c r="H12" s="202"/>
      <c r="I12" s="203"/>
      <c r="J12" s="202"/>
      <c r="K12" s="203"/>
      <c r="L12" s="202"/>
      <c r="W12" s="204"/>
      <c r="Y12" s="1150" t="s">
        <v>103</v>
      </c>
      <c r="Z12" s="1150"/>
      <c r="AA12" s="1150"/>
      <c r="AB12" s="1151"/>
      <c r="AC12" s="205">
        <f>SUM(B11:AB11)</f>
        <v>28</v>
      </c>
    </row>
    <row r="13" spans="1:30" s="202" customFormat="1" x14ac:dyDescent="0.25">
      <c r="A13" s="206"/>
      <c r="B13" s="207"/>
      <c r="D13" s="203"/>
      <c r="G13" s="203"/>
      <c r="I13" s="203"/>
      <c r="K13" s="203"/>
      <c r="W13" s="204"/>
      <c r="Y13" s="208"/>
      <c r="Z13" s="208"/>
      <c r="AA13" s="208"/>
      <c r="AB13" s="208"/>
      <c r="AC13" s="209"/>
    </row>
    <row r="14" spans="1:30" ht="18.75" thickBot="1" x14ac:dyDescent="0.3">
      <c r="A14" s="1153" t="s">
        <v>292</v>
      </c>
      <c r="B14" s="1153"/>
      <c r="C14" s="1153"/>
      <c r="D14" s="1153"/>
      <c r="E14" s="1153"/>
      <c r="F14" s="1153"/>
      <c r="G14" s="1153"/>
      <c r="H14" s="1153"/>
      <c r="I14" s="1153"/>
      <c r="J14" s="1153"/>
      <c r="K14" s="1153"/>
      <c r="L14" s="1153"/>
      <c r="M14" s="1153"/>
      <c r="N14" s="1153"/>
      <c r="O14" s="1153"/>
      <c r="P14" s="1153"/>
      <c r="Q14" s="1153"/>
      <c r="R14" s="1153"/>
      <c r="S14" s="1153"/>
      <c r="T14" s="1153"/>
      <c r="U14" s="1153"/>
      <c r="V14" s="1153"/>
      <c r="W14" s="1153"/>
    </row>
    <row r="15" spans="1:30" ht="141" customHeight="1" thickBot="1" x14ac:dyDescent="0.25">
      <c r="A15" s="187" t="s">
        <v>69</v>
      </c>
      <c r="B15" s="188" t="s">
        <v>70</v>
      </c>
      <c r="C15" s="188" t="s">
        <v>71</v>
      </c>
      <c r="D15" s="188" t="s">
        <v>72</v>
      </c>
      <c r="E15" s="188" t="s">
        <v>73</v>
      </c>
      <c r="F15" s="188" t="s">
        <v>74</v>
      </c>
      <c r="G15" s="188" t="s">
        <v>75</v>
      </c>
      <c r="H15" s="188" t="s">
        <v>18</v>
      </c>
      <c r="I15" s="188" t="s">
        <v>76</v>
      </c>
      <c r="J15" s="188" t="s">
        <v>77</v>
      </c>
      <c r="K15" s="188" t="s">
        <v>78</v>
      </c>
      <c r="L15" s="188" t="s">
        <v>19</v>
      </c>
      <c r="M15" s="188" t="s">
        <v>79</v>
      </c>
      <c r="N15" s="188" t="s">
        <v>80</v>
      </c>
      <c r="O15" s="189" t="s">
        <v>81</v>
      </c>
      <c r="P15" s="188" t="s">
        <v>82</v>
      </c>
      <c r="Q15" s="188" t="s">
        <v>83</v>
      </c>
      <c r="R15" s="188" t="s">
        <v>84</v>
      </c>
      <c r="S15" s="188" t="s">
        <v>85</v>
      </c>
      <c r="T15" s="188" t="s">
        <v>86</v>
      </c>
      <c r="U15" s="188" t="s">
        <v>87</v>
      </c>
      <c r="V15" s="188" t="s">
        <v>88</v>
      </c>
      <c r="W15" s="188" t="s">
        <v>89</v>
      </c>
      <c r="X15" s="188" t="s">
        <v>90</v>
      </c>
      <c r="Y15" s="188" t="s">
        <v>91</v>
      </c>
      <c r="Z15" s="188" t="s">
        <v>92</v>
      </c>
      <c r="AA15" s="188" t="s">
        <v>93</v>
      </c>
      <c r="AB15" s="188" t="s">
        <v>94</v>
      </c>
      <c r="AC15" s="190" t="s">
        <v>95</v>
      </c>
    </row>
    <row r="16" spans="1:30" x14ac:dyDescent="0.25">
      <c r="A16" s="191" t="s">
        <v>96</v>
      </c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3">
        <f t="shared" ref="AC16:AC21" si="2">SUM(B16:AB16)</f>
        <v>0</v>
      </c>
    </row>
    <row r="17" spans="1:29" x14ac:dyDescent="0.25">
      <c r="A17" s="194" t="s">
        <v>97</v>
      </c>
      <c r="B17" s="195"/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6">
        <f t="shared" si="2"/>
        <v>0</v>
      </c>
    </row>
    <row r="18" spans="1:29" x14ac:dyDescent="0.25">
      <c r="A18" s="197" t="s">
        <v>98</v>
      </c>
      <c r="B18" s="195"/>
      <c r="C18" s="195"/>
      <c r="D18" s="195"/>
      <c r="E18" s="195"/>
      <c r="F18" s="195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5"/>
      <c r="R18" s="195"/>
      <c r="S18" s="195"/>
      <c r="T18" s="195"/>
      <c r="U18" s="195"/>
      <c r="V18" s="195"/>
      <c r="W18" s="195"/>
      <c r="X18" s="195"/>
      <c r="Y18" s="195"/>
      <c r="Z18" s="195"/>
      <c r="AA18" s="195"/>
      <c r="AB18" s="195"/>
      <c r="AC18" s="196">
        <f t="shared" si="2"/>
        <v>0</v>
      </c>
    </row>
    <row r="19" spans="1:29" x14ac:dyDescent="0.25">
      <c r="A19" s="194" t="s">
        <v>99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6">
        <f t="shared" si="2"/>
        <v>0</v>
      </c>
    </row>
    <row r="20" spans="1:29" x14ac:dyDescent="0.25">
      <c r="A20" s="197" t="s">
        <v>100</v>
      </c>
      <c r="B20" s="195"/>
      <c r="C20" s="195"/>
      <c r="D20" s="195"/>
      <c r="E20" s="195"/>
      <c r="F20" s="195"/>
      <c r="G20" s="195"/>
      <c r="H20" s="195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5"/>
      <c r="Y20" s="195"/>
      <c r="Z20" s="195"/>
      <c r="AA20" s="195"/>
      <c r="AB20" s="195"/>
      <c r="AC20" s="196">
        <f t="shared" si="2"/>
        <v>0</v>
      </c>
    </row>
    <row r="21" spans="1:29" x14ac:dyDescent="0.25">
      <c r="A21" s="194" t="s">
        <v>101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  <c r="L21" s="195"/>
      <c r="M21" s="195"/>
      <c r="N21" s="195"/>
      <c r="O21" s="195"/>
      <c r="P21" s="195"/>
      <c r="Q21" s="195"/>
      <c r="R21" s="195"/>
      <c r="S21" s="195"/>
      <c r="T21" s="195"/>
      <c r="U21" s="195"/>
      <c r="V21" s="195"/>
      <c r="W21" s="195"/>
      <c r="X21" s="195"/>
      <c r="Y21" s="195"/>
      <c r="Z21" s="195"/>
      <c r="AA21" s="195"/>
      <c r="AB21" s="195"/>
      <c r="AC21" s="196">
        <f t="shared" si="2"/>
        <v>0</v>
      </c>
    </row>
    <row r="22" spans="1:29" s="201" customFormat="1" ht="18.75" thickBot="1" x14ac:dyDescent="0.3">
      <c r="A22" s="198" t="s">
        <v>102</v>
      </c>
      <c r="B22" s="199">
        <f>SUM(B16+B18+B20)</f>
        <v>0</v>
      </c>
      <c r="C22" s="199">
        <f t="shared" ref="C22:AB22" si="3">SUM(C16+C18+C20)</f>
        <v>0</v>
      </c>
      <c r="D22" s="199">
        <f t="shared" si="3"/>
        <v>0</v>
      </c>
      <c r="E22" s="199">
        <f t="shared" si="3"/>
        <v>0</v>
      </c>
      <c r="F22" s="199">
        <f t="shared" si="3"/>
        <v>0</v>
      </c>
      <c r="G22" s="199">
        <f t="shared" si="3"/>
        <v>0</v>
      </c>
      <c r="H22" s="199">
        <f t="shared" si="3"/>
        <v>0</v>
      </c>
      <c r="I22" s="199">
        <f t="shared" si="3"/>
        <v>0</v>
      </c>
      <c r="J22" s="199">
        <f t="shared" si="3"/>
        <v>0</v>
      </c>
      <c r="K22" s="199">
        <f t="shared" si="3"/>
        <v>0</v>
      </c>
      <c r="L22" s="199">
        <f t="shared" si="3"/>
        <v>0</v>
      </c>
      <c r="M22" s="199">
        <f t="shared" si="3"/>
        <v>0</v>
      </c>
      <c r="N22" s="199">
        <f t="shared" si="3"/>
        <v>0</v>
      </c>
      <c r="O22" s="199">
        <f t="shared" si="3"/>
        <v>0</v>
      </c>
      <c r="P22" s="199">
        <f t="shared" si="3"/>
        <v>0</v>
      </c>
      <c r="Q22" s="199">
        <f t="shared" si="3"/>
        <v>0</v>
      </c>
      <c r="R22" s="199">
        <f t="shared" si="3"/>
        <v>0</v>
      </c>
      <c r="S22" s="199">
        <f t="shared" si="3"/>
        <v>0</v>
      </c>
      <c r="T22" s="199">
        <f t="shared" si="3"/>
        <v>0</v>
      </c>
      <c r="U22" s="199">
        <f t="shared" si="3"/>
        <v>0</v>
      </c>
      <c r="V22" s="199">
        <f t="shared" si="3"/>
        <v>0</v>
      </c>
      <c r="W22" s="199">
        <f t="shared" si="3"/>
        <v>0</v>
      </c>
      <c r="X22" s="199">
        <f t="shared" si="3"/>
        <v>0</v>
      </c>
      <c r="Y22" s="199">
        <f t="shared" si="3"/>
        <v>0</v>
      </c>
      <c r="Z22" s="199">
        <f t="shared" si="3"/>
        <v>0</v>
      </c>
      <c r="AA22" s="199">
        <f t="shared" si="3"/>
        <v>0</v>
      </c>
      <c r="AB22" s="199">
        <f t="shared" si="3"/>
        <v>0</v>
      </c>
      <c r="AC22" s="200">
        <f>SUM(AC16+AC18+AC20)</f>
        <v>0</v>
      </c>
    </row>
    <row r="23" spans="1:29" ht="22.5" customHeight="1" x14ac:dyDescent="0.25">
      <c r="A23" s="202"/>
      <c r="B23" s="202"/>
      <c r="D23" s="203"/>
      <c r="E23" s="202"/>
      <c r="G23" s="203"/>
      <c r="H23" s="202"/>
      <c r="I23" s="203"/>
      <c r="J23" s="202"/>
      <c r="K23" s="203"/>
      <c r="L23" s="202"/>
      <c r="W23" s="204"/>
      <c r="Y23" s="1150" t="s">
        <v>103</v>
      </c>
      <c r="Z23" s="1150"/>
      <c r="AA23" s="1150"/>
      <c r="AB23" s="1151"/>
      <c r="AC23" s="210">
        <f>SUM(B22:AB22)</f>
        <v>0</v>
      </c>
    </row>
    <row r="25" spans="1:29" ht="22.5" x14ac:dyDescent="0.3">
      <c r="A25" s="160"/>
    </row>
  </sheetData>
  <mergeCells count="6">
    <mergeCell ref="Y23:AB23"/>
    <mergeCell ref="A1:AD1"/>
    <mergeCell ref="A2:W2"/>
    <mergeCell ref="A3:W3"/>
    <mergeCell ref="Y12:AB12"/>
    <mergeCell ref="A14:W14"/>
  </mergeCell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11"/>
  <sheetViews>
    <sheetView view="pageBreakPreview" zoomScale="60" zoomScaleNormal="100" workbookViewId="0">
      <selection activeCell="C2" sqref="C2:H2"/>
    </sheetView>
  </sheetViews>
  <sheetFormatPr defaultRowHeight="15" x14ac:dyDescent="0.25"/>
  <cols>
    <col min="1" max="1" width="10.28515625" customWidth="1"/>
    <col min="2" max="2" width="28.5703125" style="365" customWidth="1"/>
    <col min="3" max="3" width="29.28515625" style="365" customWidth="1"/>
    <col min="4" max="5" width="12" style="365" customWidth="1"/>
    <col min="6" max="6" width="16" style="365" customWidth="1"/>
    <col min="7" max="7" width="16.7109375" style="365" customWidth="1"/>
    <col min="8" max="8" width="16.28515625" style="365" customWidth="1"/>
    <col min="9" max="9" width="12" style="365" customWidth="1"/>
    <col min="10" max="10" width="37.42578125" style="365" customWidth="1"/>
    <col min="11" max="11" width="15.28515625" style="365" customWidth="1"/>
    <col min="12" max="13" width="16.28515625" style="365" customWidth="1"/>
    <col min="14" max="14" width="16.28515625" style="369" customWidth="1"/>
  </cols>
  <sheetData>
    <row r="1" spans="1:14" ht="23.25" x14ac:dyDescent="0.35">
      <c r="A1" s="1167" t="s">
        <v>208</v>
      </c>
      <c r="B1" s="1167"/>
      <c r="C1" s="1167"/>
      <c r="D1" s="1167"/>
      <c r="E1" s="1167"/>
      <c r="F1" s="1167"/>
      <c r="G1" s="1167"/>
      <c r="H1" s="1167"/>
      <c r="I1" s="1167"/>
      <c r="J1" s="1167"/>
      <c r="K1" s="1167"/>
      <c r="L1" s="1167"/>
      <c r="M1" s="370"/>
    </row>
    <row r="2" spans="1:14" ht="33.75" customHeight="1" thickBot="1" x14ac:dyDescent="0.3">
      <c r="C2" s="1168" t="s">
        <v>335</v>
      </c>
      <c r="D2" s="1168"/>
      <c r="E2" s="1168"/>
      <c r="F2" s="1168"/>
      <c r="G2" s="1168"/>
      <c r="H2" s="1168"/>
    </row>
    <row r="3" spans="1:14" ht="15.75" x14ac:dyDescent="0.25">
      <c r="A3" s="1169"/>
      <c r="B3" s="1164" t="s">
        <v>105</v>
      </c>
      <c r="C3" s="1164" t="s">
        <v>106</v>
      </c>
      <c r="D3" s="1164" t="s">
        <v>244</v>
      </c>
      <c r="E3" s="1164" t="s">
        <v>245</v>
      </c>
      <c r="F3" s="366" t="s">
        <v>202</v>
      </c>
      <c r="G3" s="1164" t="s">
        <v>295</v>
      </c>
      <c r="H3" s="1164" t="s">
        <v>207</v>
      </c>
      <c r="I3" s="1164" t="s">
        <v>246</v>
      </c>
      <c r="J3" s="1157" t="s">
        <v>296</v>
      </c>
      <c r="K3" s="1157" t="s">
        <v>210</v>
      </c>
      <c r="L3" s="1172" t="s">
        <v>211</v>
      </c>
      <c r="M3" s="1161" t="s">
        <v>212</v>
      </c>
      <c r="N3" s="1161" t="s">
        <v>247</v>
      </c>
    </row>
    <row r="4" spans="1:14" ht="15.75" x14ac:dyDescent="0.25">
      <c r="A4" s="1170"/>
      <c r="B4" s="1165"/>
      <c r="C4" s="1165"/>
      <c r="D4" s="1165"/>
      <c r="E4" s="1165"/>
      <c r="F4" s="367" t="s">
        <v>203</v>
      </c>
      <c r="G4" s="1165"/>
      <c r="H4" s="1165"/>
      <c r="I4" s="1165"/>
      <c r="J4" s="1158"/>
      <c r="K4" s="1158"/>
      <c r="L4" s="1173"/>
      <c r="M4" s="1162"/>
      <c r="N4" s="1162"/>
    </row>
    <row r="5" spans="1:14" ht="15.75" x14ac:dyDescent="0.25">
      <c r="A5" s="1170"/>
      <c r="B5" s="1165"/>
      <c r="C5" s="1165"/>
      <c r="D5" s="1165"/>
      <c r="E5" s="1165"/>
      <c r="F5" s="367" t="s">
        <v>204</v>
      </c>
      <c r="G5" s="1165"/>
      <c r="H5" s="1165"/>
      <c r="I5" s="1165"/>
      <c r="J5" s="1158"/>
      <c r="K5" s="1158"/>
      <c r="L5" s="1173"/>
      <c r="M5" s="1162"/>
      <c r="N5" s="1162"/>
    </row>
    <row r="6" spans="1:14" ht="15.75" x14ac:dyDescent="0.25">
      <c r="A6" s="1170"/>
      <c r="B6" s="1165"/>
      <c r="C6" s="1165"/>
      <c r="D6" s="1165"/>
      <c r="E6" s="1165"/>
      <c r="F6" s="367" t="s">
        <v>205</v>
      </c>
      <c r="G6" s="1165"/>
      <c r="H6" s="1165"/>
      <c r="I6" s="1165"/>
      <c r="J6" s="1158"/>
      <c r="K6" s="1158"/>
      <c r="L6" s="1173"/>
      <c r="M6" s="1162"/>
      <c r="N6" s="1162"/>
    </row>
    <row r="7" spans="1:14" ht="16.5" thickBot="1" x14ac:dyDescent="0.3">
      <c r="A7" s="1171"/>
      <c r="B7" s="1166"/>
      <c r="C7" s="1166"/>
      <c r="D7" s="1166"/>
      <c r="E7" s="1166"/>
      <c r="F7" s="368" t="s">
        <v>206</v>
      </c>
      <c r="G7" s="1166"/>
      <c r="H7" s="1166"/>
      <c r="I7" s="1166"/>
      <c r="J7" s="1159"/>
      <c r="K7" s="1159"/>
      <c r="L7" s="1174"/>
      <c r="M7" s="1163"/>
      <c r="N7" s="1163"/>
    </row>
    <row r="8" spans="1:14" ht="36" customHeight="1" x14ac:dyDescent="0.25">
      <c r="A8" s="431">
        <v>1</v>
      </c>
      <c r="B8" s="432" t="s">
        <v>306</v>
      </c>
      <c r="C8" s="432"/>
      <c r="D8" s="433"/>
      <c r="E8" s="433"/>
      <c r="F8" s="433"/>
      <c r="G8" s="434"/>
      <c r="H8" s="434"/>
      <c r="I8" s="434"/>
      <c r="J8" s="434"/>
      <c r="K8" s="434"/>
      <c r="L8" s="433"/>
      <c r="M8" s="433"/>
      <c r="N8" s="435"/>
    </row>
    <row r="9" spans="1:14" ht="45" customHeight="1" x14ac:dyDescent="0.35">
      <c r="F9" s="1154" t="s">
        <v>237</v>
      </c>
      <c r="G9" s="1155"/>
      <c r="H9" s="1155"/>
      <c r="I9" s="1156"/>
      <c r="L9" s="1160" t="s">
        <v>297</v>
      </c>
      <c r="M9" s="1160"/>
      <c r="N9" s="1160"/>
    </row>
    <row r="11" spans="1:14" ht="33.75" x14ac:dyDescent="0.5">
      <c r="B11" s="709"/>
      <c r="C11" s="710"/>
      <c r="D11" s="710"/>
      <c r="E11" s="710"/>
      <c r="F11" s="710"/>
      <c r="G11" s="710"/>
      <c r="H11" s="710"/>
    </row>
  </sheetData>
  <mergeCells count="17">
    <mergeCell ref="D3:D7"/>
    <mergeCell ref="A1:L1"/>
    <mergeCell ref="C2:H2"/>
    <mergeCell ref="A3:A7"/>
    <mergeCell ref="B3:B7"/>
    <mergeCell ref="C3:C7"/>
    <mergeCell ref="G3:G7"/>
    <mergeCell ref="H3:H7"/>
    <mergeCell ref="I3:I7"/>
    <mergeCell ref="K3:K7"/>
    <mergeCell ref="L3:L7"/>
    <mergeCell ref="E3:E7"/>
    <mergeCell ref="F9:I9"/>
    <mergeCell ref="J3:J7"/>
    <mergeCell ref="L9:N9"/>
    <mergeCell ref="M3:M7"/>
    <mergeCell ref="N3:N7"/>
  </mergeCells>
  <pageMargins left="0.7" right="0.7" top="0.75" bottom="0.75" header="0.3" footer="0.3"/>
  <pageSetup paperSize="9" scale="3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6"/>
  <sheetViews>
    <sheetView topLeftCell="D1" zoomScale="83" zoomScaleNormal="83" zoomScaleSheetLayoutView="95" workbookViewId="0">
      <selection activeCell="AN12" sqref="AN12"/>
    </sheetView>
  </sheetViews>
  <sheetFormatPr defaultRowHeight="15.75" x14ac:dyDescent="0.2"/>
  <cols>
    <col min="1" max="1" width="7.5703125" style="211" customWidth="1"/>
    <col min="2" max="2" width="22.28515625" style="212" customWidth="1"/>
    <col min="3" max="3" width="35.42578125" style="184" customWidth="1"/>
    <col min="4" max="4" width="10" style="213" customWidth="1"/>
    <col min="5" max="5" width="27.85546875" style="184" customWidth="1"/>
    <col min="6" max="6" width="17.5703125" style="228" customWidth="1"/>
    <col min="7" max="31" width="4" style="184" customWidth="1"/>
    <col min="32" max="32" width="6.28515625" style="213" customWidth="1"/>
    <col min="33" max="33" width="26.85546875" style="213" customWidth="1"/>
    <col min="34" max="36" width="9.140625" style="213" customWidth="1"/>
    <col min="37" max="37" width="9.140625" style="184" customWidth="1"/>
    <col min="38" max="38" width="9.140625" style="228" customWidth="1"/>
    <col min="39" max="39" width="26.7109375" style="184" customWidth="1"/>
    <col min="40" max="40" width="30.5703125" style="184" customWidth="1"/>
    <col min="41" max="259" width="9.140625" style="184"/>
    <col min="260" max="260" width="7.5703125" style="184" customWidth="1"/>
    <col min="261" max="261" width="22.28515625" style="184" customWidth="1"/>
    <col min="262" max="262" width="27.140625" style="184" customWidth="1"/>
    <col min="263" max="263" width="10" style="184" customWidth="1"/>
    <col min="264" max="264" width="27.140625" style="184" customWidth="1"/>
    <col min="265" max="291" width="4" style="184" customWidth="1"/>
    <col min="292" max="292" width="6.28515625" style="184" customWidth="1"/>
    <col min="293" max="293" width="37.7109375" style="184" customWidth="1"/>
    <col min="294" max="294" width="35.5703125" style="184" customWidth="1"/>
    <col min="295" max="515" width="9.140625" style="184"/>
    <col min="516" max="516" width="7.5703125" style="184" customWidth="1"/>
    <col min="517" max="517" width="22.28515625" style="184" customWidth="1"/>
    <col min="518" max="518" width="27.140625" style="184" customWidth="1"/>
    <col min="519" max="519" width="10" style="184" customWidth="1"/>
    <col min="520" max="520" width="27.140625" style="184" customWidth="1"/>
    <col min="521" max="547" width="4" style="184" customWidth="1"/>
    <col min="548" max="548" width="6.28515625" style="184" customWidth="1"/>
    <col min="549" max="549" width="37.7109375" style="184" customWidth="1"/>
    <col min="550" max="550" width="35.5703125" style="184" customWidth="1"/>
    <col min="551" max="771" width="9.140625" style="184"/>
    <col min="772" max="772" width="7.5703125" style="184" customWidth="1"/>
    <col min="773" max="773" width="22.28515625" style="184" customWidth="1"/>
    <col min="774" max="774" width="27.140625" style="184" customWidth="1"/>
    <col min="775" max="775" width="10" style="184" customWidth="1"/>
    <col min="776" max="776" width="27.140625" style="184" customWidth="1"/>
    <col min="777" max="803" width="4" style="184" customWidth="1"/>
    <col min="804" max="804" width="6.28515625" style="184" customWidth="1"/>
    <col min="805" max="805" width="37.7109375" style="184" customWidth="1"/>
    <col min="806" max="806" width="35.5703125" style="184" customWidth="1"/>
    <col min="807" max="1027" width="9.140625" style="184"/>
    <col min="1028" max="1028" width="7.5703125" style="184" customWidth="1"/>
    <col min="1029" max="1029" width="22.28515625" style="184" customWidth="1"/>
    <col min="1030" max="1030" width="27.140625" style="184" customWidth="1"/>
    <col min="1031" max="1031" width="10" style="184" customWidth="1"/>
    <col min="1032" max="1032" width="27.140625" style="184" customWidth="1"/>
    <col min="1033" max="1059" width="4" style="184" customWidth="1"/>
    <col min="1060" max="1060" width="6.28515625" style="184" customWidth="1"/>
    <col min="1061" max="1061" width="37.7109375" style="184" customWidth="1"/>
    <col min="1062" max="1062" width="35.5703125" style="184" customWidth="1"/>
    <col min="1063" max="1283" width="9.140625" style="184"/>
    <col min="1284" max="1284" width="7.5703125" style="184" customWidth="1"/>
    <col min="1285" max="1285" width="22.28515625" style="184" customWidth="1"/>
    <col min="1286" max="1286" width="27.140625" style="184" customWidth="1"/>
    <col min="1287" max="1287" width="10" style="184" customWidth="1"/>
    <col min="1288" max="1288" width="27.140625" style="184" customWidth="1"/>
    <col min="1289" max="1315" width="4" style="184" customWidth="1"/>
    <col min="1316" max="1316" width="6.28515625" style="184" customWidth="1"/>
    <col min="1317" max="1317" width="37.7109375" style="184" customWidth="1"/>
    <col min="1318" max="1318" width="35.5703125" style="184" customWidth="1"/>
    <col min="1319" max="1539" width="9.140625" style="184"/>
    <col min="1540" max="1540" width="7.5703125" style="184" customWidth="1"/>
    <col min="1541" max="1541" width="22.28515625" style="184" customWidth="1"/>
    <col min="1542" max="1542" width="27.140625" style="184" customWidth="1"/>
    <col min="1543" max="1543" width="10" style="184" customWidth="1"/>
    <col min="1544" max="1544" width="27.140625" style="184" customWidth="1"/>
    <col min="1545" max="1571" width="4" style="184" customWidth="1"/>
    <col min="1572" max="1572" width="6.28515625" style="184" customWidth="1"/>
    <col min="1573" max="1573" width="37.7109375" style="184" customWidth="1"/>
    <col min="1574" max="1574" width="35.5703125" style="184" customWidth="1"/>
    <col min="1575" max="1795" width="9.140625" style="184"/>
    <col min="1796" max="1796" width="7.5703125" style="184" customWidth="1"/>
    <col min="1797" max="1797" width="22.28515625" style="184" customWidth="1"/>
    <col min="1798" max="1798" width="27.140625" style="184" customWidth="1"/>
    <col min="1799" max="1799" width="10" style="184" customWidth="1"/>
    <col min="1800" max="1800" width="27.140625" style="184" customWidth="1"/>
    <col min="1801" max="1827" width="4" style="184" customWidth="1"/>
    <col min="1828" max="1828" width="6.28515625" style="184" customWidth="1"/>
    <col min="1829" max="1829" width="37.7109375" style="184" customWidth="1"/>
    <col min="1830" max="1830" width="35.5703125" style="184" customWidth="1"/>
    <col min="1831" max="2051" width="9.140625" style="184"/>
    <col min="2052" max="2052" width="7.5703125" style="184" customWidth="1"/>
    <col min="2053" max="2053" width="22.28515625" style="184" customWidth="1"/>
    <col min="2054" max="2054" width="27.140625" style="184" customWidth="1"/>
    <col min="2055" max="2055" width="10" style="184" customWidth="1"/>
    <col min="2056" max="2056" width="27.140625" style="184" customWidth="1"/>
    <col min="2057" max="2083" width="4" style="184" customWidth="1"/>
    <col min="2084" max="2084" width="6.28515625" style="184" customWidth="1"/>
    <col min="2085" max="2085" width="37.7109375" style="184" customWidth="1"/>
    <col min="2086" max="2086" width="35.5703125" style="184" customWidth="1"/>
    <col min="2087" max="2307" width="9.140625" style="184"/>
    <col min="2308" max="2308" width="7.5703125" style="184" customWidth="1"/>
    <col min="2309" max="2309" width="22.28515625" style="184" customWidth="1"/>
    <col min="2310" max="2310" width="27.140625" style="184" customWidth="1"/>
    <col min="2311" max="2311" width="10" style="184" customWidth="1"/>
    <col min="2312" max="2312" width="27.140625" style="184" customWidth="1"/>
    <col min="2313" max="2339" width="4" style="184" customWidth="1"/>
    <col min="2340" max="2340" width="6.28515625" style="184" customWidth="1"/>
    <col min="2341" max="2341" width="37.7109375" style="184" customWidth="1"/>
    <col min="2342" max="2342" width="35.5703125" style="184" customWidth="1"/>
    <col min="2343" max="2563" width="9.140625" style="184"/>
    <col min="2564" max="2564" width="7.5703125" style="184" customWidth="1"/>
    <col min="2565" max="2565" width="22.28515625" style="184" customWidth="1"/>
    <col min="2566" max="2566" width="27.140625" style="184" customWidth="1"/>
    <col min="2567" max="2567" width="10" style="184" customWidth="1"/>
    <col min="2568" max="2568" width="27.140625" style="184" customWidth="1"/>
    <col min="2569" max="2595" width="4" style="184" customWidth="1"/>
    <col min="2596" max="2596" width="6.28515625" style="184" customWidth="1"/>
    <col min="2597" max="2597" width="37.7109375" style="184" customWidth="1"/>
    <col min="2598" max="2598" width="35.5703125" style="184" customWidth="1"/>
    <col min="2599" max="2819" width="9.140625" style="184"/>
    <col min="2820" max="2820" width="7.5703125" style="184" customWidth="1"/>
    <col min="2821" max="2821" width="22.28515625" style="184" customWidth="1"/>
    <col min="2822" max="2822" width="27.140625" style="184" customWidth="1"/>
    <col min="2823" max="2823" width="10" style="184" customWidth="1"/>
    <col min="2824" max="2824" width="27.140625" style="184" customWidth="1"/>
    <col min="2825" max="2851" width="4" style="184" customWidth="1"/>
    <col min="2852" max="2852" width="6.28515625" style="184" customWidth="1"/>
    <col min="2853" max="2853" width="37.7109375" style="184" customWidth="1"/>
    <col min="2854" max="2854" width="35.5703125" style="184" customWidth="1"/>
    <col min="2855" max="3075" width="9.140625" style="184"/>
    <col min="3076" max="3076" width="7.5703125" style="184" customWidth="1"/>
    <col min="3077" max="3077" width="22.28515625" style="184" customWidth="1"/>
    <col min="3078" max="3078" width="27.140625" style="184" customWidth="1"/>
    <col min="3079" max="3079" width="10" style="184" customWidth="1"/>
    <col min="3080" max="3080" width="27.140625" style="184" customWidth="1"/>
    <col min="3081" max="3107" width="4" style="184" customWidth="1"/>
    <col min="3108" max="3108" width="6.28515625" style="184" customWidth="1"/>
    <col min="3109" max="3109" width="37.7109375" style="184" customWidth="1"/>
    <col min="3110" max="3110" width="35.5703125" style="184" customWidth="1"/>
    <col min="3111" max="3331" width="9.140625" style="184"/>
    <col min="3332" max="3332" width="7.5703125" style="184" customWidth="1"/>
    <col min="3333" max="3333" width="22.28515625" style="184" customWidth="1"/>
    <col min="3334" max="3334" width="27.140625" style="184" customWidth="1"/>
    <col min="3335" max="3335" width="10" style="184" customWidth="1"/>
    <col min="3336" max="3336" width="27.140625" style="184" customWidth="1"/>
    <col min="3337" max="3363" width="4" style="184" customWidth="1"/>
    <col min="3364" max="3364" width="6.28515625" style="184" customWidth="1"/>
    <col min="3365" max="3365" width="37.7109375" style="184" customWidth="1"/>
    <col min="3366" max="3366" width="35.5703125" style="184" customWidth="1"/>
    <col min="3367" max="3587" width="9.140625" style="184"/>
    <col min="3588" max="3588" width="7.5703125" style="184" customWidth="1"/>
    <col min="3589" max="3589" width="22.28515625" style="184" customWidth="1"/>
    <col min="3590" max="3590" width="27.140625" style="184" customWidth="1"/>
    <col min="3591" max="3591" width="10" style="184" customWidth="1"/>
    <col min="3592" max="3592" width="27.140625" style="184" customWidth="1"/>
    <col min="3593" max="3619" width="4" style="184" customWidth="1"/>
    <col min="3620" max="3620" width="6.28515625" style="184" customWidth="1"/>
    <col min="3621" max="3621" width="37.7109375" style="184" customWidth="1"/>
    <col min="3622" max="3622" width="35.5703125" style="184" customWidth="1"/>
    <col min="3623" max="3843" width="9.140625" style="184"/>
    <col min="3844" max="3844" width="7.5703125" style="184" customWidth="1"/>
    <col min="3845" max="3845" width="22.28515625" style="184" customWidth="1"/>
    <col min="3846" max="3846" width="27.140625" style="184" customWidth="1"/>
    <col min="3847" max="3847" width="10" style="184" customWidth="1"/>
    <col min="3848" max="3848" width="27.140625" style="184" customWidth="1"/>
    <col min="3849" max="3875" width="4" style="184" customWidth="1"/>
    <col min="3876" max="3876" width="6.28515625" style="184" customWidth="1"/>
    <col min="3877" max="3877" width="37.7109375" style="184" customWidth="1"/>
    <col min="3878" max="3878" width="35.5703125" style="184" customWidth="1"/>
    <col min="3879" max="4099" width="9.140625" style="184"/>
    <col min="4100" max="4100" width="7.5703125" style="184" customWidth="1"/>
    <col min="4101" max="4101" width="22.28515625" style="184" customWidth="1"/>
    <col min="4102" max="4102" width="27.140625" style="184" customWidth="1"/>
    <col min="4103" max="4103" width="10" style="184" customWidth="1"/>
    <col min="4104" max="4104" width="27.140625" style="184" customWidth="1"/>
    <col min="4105" max="4131" width="4" style="184" customWidth="1"/>
    <col min="4132" max="4132" width="6.28515625" style="184" customWidth="1"/>
    <col min="4133" max="4133" width="37.7109375" style="184" customWidth="1"/>
    <col min="4134" max="4134" width="35.5703125" style="184" customWidth="1"/>
    <col min="4135" max="4355" width="9.140625" style="184"/>
    <col min="4356" max="4356" width="7.5703125" style="184" customWidth="1"/>
    <col min="4357" max="4357" width="22.28515625" style="184" customWidth="1"/>
    <col min="4358" max="4358" width="27.140625" style="184" customWidth="1"/>
    <col min="4359" max="4359" width="10" style="184" customWidth="1"/>
    <col min="4360" max="4360" width="27.140625" style="184" customWidth="1"/>
    <col min="4361" max="4387" width="4" style="184" customWidth="1"/>
    <col min="4388" max="4388" width="6.28515625" style="184" customWidth="1"/>
    <col min="4389" max="4389" width="37.7109375" style="184" customWidth="1"/>
    <col min="4390" max="4390" width="35.5703125" style="184" customWidth="1"/>
    <col min="4391" max="4611" width="9.140625" style="184"/>
    <col min="4612" max="4612" width="7.5703125" style="184" customWidth="1"/>
    <col min="4613" max="4613" width="22.28515625" style="184" customWidth="1"/>
    <col min="4614" max="4614" width="27.140625" style="184" customWidth="1"/>
    <col min="4615" max="4615" width="10" style="184" customWidth="1"/>
    <col min="4616" max="4616" width="27.140625" style="184" customWidth="1"/>
    <col min="4617" max="4643" width="4" style="184" customWidth="1"/>
    <col min="4644" max="4644" width="6.28515625" style="184" customWidth="1"/>
    <col min="4645" max="4645" width="37.7109375" style="184" customWidth="1"/>
    <col min="4646" max="4646" width="35.5703125" style="184" customWidth="1"/>
    <col min="4647" max="4867" width="9.140625" style="184"/>
    <col min="4868" max="4868" width="7.5703125" style="184" customWidth="1"/>
    <col min="4869" max="4869" width="22.28515625" style="184" customWidth="1"/>
    <col min="4870" max="4870" width="27.140625" style="184" customWidth="1"/>
    <col min="4871" max="4871" width="10" style="184" customWidth="1"/>
    <col min="4872" max="4872" width="27.140625" style="184" customWidth="1"/>
    <col min="4873" max="4899" width="4" style="184" customWidth="1"/>
    <col min="4900" max="4900" width="6.28515625" style="184" customWidth="1"/>
    <col min="4901" max="4901" width="37.7109375" style="184" customWidth="1"/>
    <col min="4902" max="4902" width="35.5703125" style="184" customWidth="1"/>
    <col min="4903" max="5123" width="9.140625" style="184"/>
    <col min="5124" max="5124" width="7.5703125" style="184" customWidth="1"/>
    <col min="5125" max="5125" width="22.28515625" style="184" customWidth="1"/>
    <col min="5126" max="5126" width="27.140625" style="184" customWidth="1"/>
    <col min="5127" max="5127" width="10" style="184" customWidth="1"/>
    <col min="5128" max="5128" width="27.140625" style="184" customWidth="1"/>
    <col min="5129" max="5155" width="4" style="184" customWidth="1"/>
    <col min="5156" max="5156" width="6.28515625" style="184" customWidth="1"/>
    <col min="5157" max="5157" width="37.7109375" style="184" customWidth="1"/>
    <col min="5158" max="5158" width="35.5703125" style="184" customWidth="1"/>
    <col min="5159" max="5379" width="9.140625" style="184"/>
    <col min="5380" max="5380" width="7.5703125" style="184" customWidth="1"/>
    <col min="5381" max="5381" width="22.28515625" style="184" customWidth="1"/>
    <col min="5382" max="5382" width="27.140625" style="184" customWidth="1"/>
    <col min="5383" max="5383" width="10" style="184" customWidth="1"/>
    <col min="5384" max="5384" width="27.140625" style="184" customWidth="1"/>
    <col min="5385" max="5411" width="4" style="184" customWidth="1"/>
    <col min="5412" max="5412" width="6.28515625" style="184" customWidth="1"/>
    <col min="5413" max="5413" width="37.7109375" style="184" customWidth="1"/>
    <col min="5414" max="5414" width="35.5703125" style="184" customWidth="1"/>
    <col min="5415" max="5635" width="9.140625" style="184"/>
    <col min="5636" max="5636" width="7.5703125" style="184" customWidth="1"/>
    <col min="5637" max="5637" width="22.28515625" style="184" customWidth="1"/>
    <col min="5638" max="5638" width="27.140625" style="184" customWidth="1"/>
    <col min="5639" max="5639" width="10" style="184" customWidth="1"/>
    <col min="5640" max="5640" width="27.140625" style="184" customWidth="1"/>
    <col min="5641" max="5667" width="4" style="184" customWidth="1"/>
    <col min="5668" max="5668" width="6.28515625" style="184" customWidth="1"/>
    <col min="5669" max="5669" width="37.7109375" style="184" customWidth="1"/>
    <col min="5670" max="5670" width="35.5703125" style="184" customWidth="1"/>
    <col min="5671" max="5891" width="9.140625" style="184"/>
    <col min="5892" max="5892" width="7.5703125" style="184" customWidth="1"/>
    <col min="5893" max="5893" width="22.28515625" style="184" customWidth="1"/>
    <col min="5894" max="5894" width="27.140625" style="184" customWidth="1"/>
    <col min="5895" max="5895" width="10" style="184" customWidth="1"/>
    <col min="5896" max="5896" width="27.140625" style="184" customWidth="1"/>
    <col min="5897" max="5923" width="4" style="184" customWidth="1"/>
    <col min="5924" max="5924" width="6.28515625" style="184" customWidth="1"/>
    <col min="5925" max="5925" width="37.7109375" style="184" customWidth="1"/>
    <col min="5926" max="5926" width="35.5703125" style="184" customWidth="1"/>
    <col min="5927" max="6147" width="9.140625" style="184"/>
    <col min="6148" max="6148" width="7.5703125" style="184" customWidth="1"/>
    <col min="6149" max="6149" width="22.28515625" style="184" customWidth="1"/>
    <col min="6150" max="6150" width="27.140625" style="184" customWidth="1"/>
    <col min="6151" max="6151" width="10" style="184" customWidth="1"/>
    <col min="6152" max="6152" width="27.140625" style="184" customWidth="1"/>
    <col min="6153" max="6179" width="4" style="184" customWidth="1"/>
    <col min="6180" max="6180" width="6.28515625" style="184" customWidth="1"/>
    <col min="6181" max="6181" width="37.7109375" style="184" customWidth="1"/>
    <col min="6182" max="6182" width="35.5703125" style="184" customWidth="1"/>
    <col min="6183" max="6403" width="9.140625" style="184"/>
    <col min="6404" max="6404" width="7.5703125" style="184" customWidth="1"/>
    <col min="6405" max="6405" width="22.28515625" style="184" customWidth="1"/>
    <col min="6406" max="6406" width="27.140625" style="184" customWidth="1"/>
    <col min="6407" max="6407" width="10" style="184" customWidth="1"/>
    <col min="6408" max="6408" width="27.140625" style="184" customWidth="1"/>
    <col min="6409" max="6435" width="4" style="184" customWidth="1"/>
    <col min="6436" max="6436" width="6.28515625" style="184" customWidth="1"/>
    <col min="6437" max="6437" width="37.7109375" style="184" customWidth="1"/>
    <col min="6438" max="6438" width="35.5703125" style="184" customWidth="1"/>
    <col min="6439" max="6659" width="9.140625" style="184"/>
    <col min="6660" max="6660" width="7.5703125" style="184" customWidth="1"/>
    <col min="6661" max="6661" width="22.28515625" style="184" customWidth="1"/>
    <col min="6662" max="6662" width="27.140625" style="184" customWidth="1"/>
    <col min="6663" max="6663" width="10" style="184" customWidth="1"/>
    <col min="6664" max="6664" width="27.140625" style="184" customWidth="1"/>
    <col min="6665" max="6691" width="4" style="184" customWidth="1"/>
    <col min="6692" max="6692" width="6.28515625" style="184" customWidth="1"/>
    <col min="6693" max="6693" width="37.7109375" style="184" customWidth="1"/>
    <col min="6694" max="6694" width="35.5703125" style="184" customWidth="1"/>
    <col min="6695" max="6915" width="9.140625" style="184"/>
    <col min="6916" max="6916" width="7.5703125" style="184" customWidth="1"/>
    <col min="6917" max="6917" width="22.28515625" style="184" customWidth="1"/>
    <col min="6918" max="6918" width="27.140625" style="184" customWidth="1"/>
    <col min="6919" max="6919" width="10" style="184" customWidth="1"/>
    <col min="6920" max="6920" width="27.140625" style="184" customWidth="1"/>
    <col min="6921" max="6947" width="4" style="184" customWidth="1"/>
    <col min="6948" max="6948" width="6.28515625" style="184" customWidth="1"/>
    <col min="6949" max="6949" width="37.7109375" style="184" customWidth="1"/>
    <col min="6950" max="6950" width="35.5703125" style="184" customWidth="1"/>
    <col min="6951" max="7171" width="9.140625" style="184"/>
    <col min="7172" max="7172" width="7.5703125" style="184" customWidth="1"/>
    <col min="7173" max="7173" width="22.28515625" style="184" customWidth="1"/>
    <col min="7174" max="7174" width="27.140625" style="184" customWidth="1"/>
    <col min="7175" max="7175" width="10" style="184" customWidth="1"/>
    <col min="7176" max="7176" width="27.140625" style="184" customWidth="1"/>
    <col min="7177" max="7203" width="4" style="184" customWidth="1"/>
    <col min="7204" max="7204" width="6.28515625" style="184" customWidth="1"/>
    <col min="7205" max="7205" width="37.7109375" style="184" customWidth="1"/>
    <col min="7206" max="7206" width="35.5703125" style="184" customWidth="1"/>
    <col min="7207" max="7427" width="9.140625" style="184"/>
    <col min="7428" max="7428" width="7.5703125" style="184" customWidth="1"/>
    <col min="7429" max="7429" width="22.28515625" style="184" customWidth="1"/>
    <col min="7430" max="7430" width="27.140625" style="184" customWidth="1"/>
    <col min="7431" max="7431" width="10" style="184" customWidth="1"/>
    <col min="7432" max="7432" width="27.140625" style="184" customWidth="1"/>
    <col min="7433" max="7459" width="4" style="184" customWidth="1"/>
    <col min="7460" max="7460" width="6.28515625" style="184" customWidth="1"/>
    <col min="7461" max="7461" width="37.7109375" style="184" customWidth="1"/>
    <col min="7462" max="7462" width="35.5703125" style="184" customWidth="1"/>
    <col min="7463" max="7683" width="9.140625" style="184"/>
    <col min="7684" max="7684" width="7.5703125" style="184" customWidth="1"/>
    <col min="7685" max="7685" width="22.28515625" style="184" customWidth="1"/>
    <col min="7686" max="7686" width="27.140625" style="184" customWidth="1"/>
    <col min="7687" max="7687" width="10" style="184" customWidth="1"/>
    <col min="7688" max="7688" width="27.140625" style="184" customWidth="1"/>
    <col min="7689" max="7715" width="4" style="184" customWidth="1"/>
    <col min="7716" max="7716" width="6.28515625" style="184" customWidth="1"/>
    <col min="7717" max="7717" width="37.7109375" style="184" customWidth="1"/>
    <col min="7718" max="7718" width="35.5703125" style="184" customWidth="1"/>
    <col min="7719" max="7939" width="9.140625" style="184"/>
    <col min="7940" max="7940" width="7.5703125" style="184" customWidth="1"/>
    <col min="7941" max="7941" width="22.28515625" style="184" customWidth="1"/>
    <col min="7942" max="7942" width="27.140625" style="184" customWidth="1"/>
    <col min="7943" max="7943" width="10" style="184" customWidth="1"/>
    <col min="7944" max="7944" width="27.140625" style="184" customWidth="1"/>
    <col min="7945" max="7971" width="4" style="184" customWidth="1"/>
    <col min="7972" max="7972" width="6.28515625" style="184" customWidth="1"/>
    <col min="7973" max="7973" width="37.7109375" style="184" customWidth="1"/>
    <col min="7974" max="7974" width="35.5703125" style="184" customWidth="1"/>
    <col min="7975" max="8195" width="9.140625" style="184"/>
    <col min="8196" max="8196" width="7.5703125" style="184" customWidth="1"/>
    <col min="8197" max="8197" width="22.28515625" style="184" customWidth="1"/>
    <col min="8198" max="8198" width="27.140625" style="184" customWidth="1"/>
    <col min="8199" max="8199" width="10" style="184" customWidth="1"/>
    <col min="8200" max="8200" width="27.140625" style="184" customWidth="1"/>
    <col min="8201" max="8227" width="4" style="184" customWidth="1"/>
    <col min="8228" max="8228" width="6.28515625" style="184" customWidth="1"/>
    <col min="8229" max="8229" width="37.7109375" style="184" customWidth="1"/>
    <col min="8230" max="8230" width="35.5703125" style="184" customWidth="1"/>
    <col min="8231" max="8451" width="9.140625" style="184"/>
    <col min="8452" max="8452" width="7.5703125" style="184" customWidth="1"/>
    <col min="8453" max="8453" width="22.28515625" style="184" customWidth="1"/>
    <col min="8454" max="8454" width="27.140625" style="184" customWidth="1"/>
    <col min="8455" max="8455" width="10" style="184" customWidth="1"/>
    <col min="8456" max="8456" width="27.140625" style="184" customWidth="1"/>
    <col min="8457" max="8483" width="4" style="184" customWidth="1"/>
    <col min="8484" max="8484" width="6.28515625" style="184" customWidth="1"/>
    <col min="8485" max="8485" width="37.7109375" style="184" customWidth="1"/>
    <col min="8486" max="8486" width="35.5703125" style="184" customWidth="1"/>
    <col min="8487" max="8707" width="9.140625" style="184"/>
    <col min="8708" max="8708" width="7.5703125" style="184" customWidth="1"/>
    <col min="8709" max="8709" width="22.28515625" style="184" customWidth="1"/>
    <col min="8710" max="8710" width="27.140625" style="184" customWidth="1"/>
    <col min="8711" max="8711" width="10" style="184" customWidth="1"/>
    <col min="8712" max="8712" width="27.140625" style="184" customWidth="1"/>
    <col min="8713" max="8739" width="4" style="184" customWidth="1"/>
    <col min="8740" max="8740" width="6.28515625" style="184" customWidth="1"/>
    <col min="8741" max="8741" width="37.7109375" style="184" customWidth="1"/>
    <col min="8742" max="8742" width="35.5703125" style="184" customWidth="1"/>
    <col min="8743" max="8963" width="9.140625" style="184"/>
    <col min="8964" max="8964" width="7.5703125" style="184" customWidth="1"/>
    <col min="8965" max="8965" width="22.28515625" style="184" customWidth="1"/>
    <col min="8966" max="8966" width="27.140625" style="184" customWidth="1"/>
    <col min="8967" max="8967" width="10" style="184" customWidth="1"/>
    <col min="8968" max="8968" width="27.140625" style="184" customWidth="1"/>
    <col min="8969" max="8995" width="4" style="184" customWidth="1"/>
    <col min="8996" max="8996" width="6.28515625" style="184" customWidth="1"/>
    <col min="8997" max="8997" width="37.7109375" style="184" customWidth="1"/>
    <col min="8998" max="8998" width="35.5703125" style="184" customWidth="1"/>
    <col min="8999" max="9219" width="9.140625" style="184"/>
    <col min="9220" max="9220" width="7.5703125" style="184" customWidth="1"/>
    <col min="9221" max="9221" width="22.28515625" style="184" customWidth="1"/>
    <col min="9222" max="9222" width="27.140625" style="184" customWidth="1"/>
    <col min="9223" max="9223" width="10" style="184" customWidth="1"/>
    <col min="9224" max="9224" width="27.140625" style="184" customWidth="1"/>
    <col min="9225" max="9251" width="4" style="184" customWidth="1"/>
    <col min="9252" max="9252" width="6.28515625" style="184" customWidth="1"/>
    <col min="9253" max="9253" width="37.7109375" style="184" customWidth="1"/>
    <col min="9254" max="9254" width="35.5703125" style="184" customWidth="1"/>
    <col min="9255" max="9475" width="9.140625" style="184"/>
    <col min="9476" max="9476" width="7.5703125" style="184" customWidth="1"/>
    <col min="9477" max="9477" width="22.28515625" style="184" customWidth="1"/>
    <col min="9478" max="9478" width="27.140625" style="184" customWidth="1"/>
    <col min="9479" max="9479" width="10" style="184" customWidth="1"/>
    <col min="9480" max="9480" width="27.140625" style="184" customWidth="1"/>
    <col min="9481" max="9507" width="4" style="184" customWidth="1"/>
    <col min="9508" max="9508" width="6.28515625" style="184" customWidth="1"/>
    <col min="9509" max="9509" width="37.7109375" style="184" customWidth="1"/>
    <col min="9510" max="9510" width="35.5703125" style="184" customWidth="1"/>
    <col min="9511" max="9731" width="9.140625" style="184"/>
    <col min="9732" max="9732" width="7.5703125" style="184" customWidth="1"/>
    <col min="9733" max="9733" width="22.28515625" style="184" customWidth="1"/>
    <col min="9734" max="9734" width="27.140625" style="184" customWidth="1"/>
    <col min="9735" max="9735" width="10" style="184" customWidth="1"/>
    <col min="9736" max="9736" width="27.140625" style="184" customWidth="1"/>
    <col min="9737" max="9763" width="4" style="184" customWidth="1"/>
    <col min="9764" max="9764" width="6.28515625" style="184" customWidth="1"/>
    <col min="9765" max="9765" width="37.7109375" style="184" customWidth="1"/>
    <col min="9766" max="9766" width="35.5703125" style="184" customWidth="1"/>
    <col min="9767" max="9987" width="9.140625" style="184"/>
    <col min="9988" max="9988" width="7.5703125" style="184" customWidth="1"/>
    <col min="9989" max="9989" width="22.28515625" style="184" customWidth="1"/>
    <col min="9990" max="9990" width="27.140625" style="184" customWidth="1"/>
    <col min="9991" max="9991" width="10" style="184" customWidth="1"/>
    <col min="9992" max="9992" width="27.140625" style="184" customWidth="1"/>
    <col min="9993" max="10019" width="4" style="184" customWidth="1"/>
    <col min="10020" max="10020" width="6.28515625" style="184" customWidth="1"/>
    <col min="10021" max="10021" width="37.7109375" style="184" customWidth="1"/>
    <col min="10022" max="10022" width="35.5703125" style="184" customWidth="1"/>
    <col min="10023" max="10243" width="9.140625" style="184"/>
    <col min="10244" max="10244" width="7.5703125" style="184" customWidth="1"/>
    <col min="10245" max="10245" width="22.28515625" style="184" customWidth="1"/>
    <col min="10246" max="10246" width="27.140625" style="184" customWidth="1"/>
    <col min="10247" max="10247" width="10" style="184" customWidth="1"/>
    <col min="10248" max="10248" width="27.140625" style="184" customWidth="1"/>
    <col min="10249" max="10275" width="4" style="184" customWidth="1"/>
    <col min="10276" max="10276" width="6.28515625" style="184" customWidth="1"/>
    <col min="10277" max="10277" width="37.7109375" style="184" customWidth="1"/>
    <col min="10278" max="10278" width="35.5703125" style="184" customWidth="1"/>
    <col min="10279" max="10499" width="9.140625" style="184"/>
    <col min="10500" max="10500" width="7.5703125" style="184" customWidth="1"/>
    <col min="10501" max="10501" width="22.28515625" style="184" customWidth="1"/>
    <col min="10502" max="10502" width="27.140625" style="184" customWidth="1"/>
    <col min="10503" max="10503" width="10" style="184" customWidth="1"/>
    <col min="10504" max="10504" width="27.140625" style="184" customWidth="1"/>
    <col min="10505" max="10531" width="4" style="184" customWidth="1"/>
    <col min="10532" max="10532" width="6.28515625" style="184" customWidth="1"/>
    <col min="10533" max="10533" width="37.7109375" style="184" customWidth="1"/>
    <col min="10534" max="10534" width="35.5703125" style="184" customWidth="1"/>
    <col min="10535" max="10755" width="9.140625" style="184"/>
    <col min="10756" max="10756" width="7.5703125" style="184" customWidth="1"/>
    <col min="10757" max="10757" width="22.28515625" style="184" customWidth="1"/>
    <col min="10758" max="10758" width="27.140625" style="184" customWidth="1"/>
    <col min="10759" max="10759" width="10" style="184" customWidth="1"/>
    <col min="10760" max="10760" width="27.140625" style="184" customWidth="1"/>
    <col min="10761" max="10787" width="4" style="184" customWidth="1"/>
    <col min="10788" max="10788" width="6.28515625" style="184" customWidth="1"/>
    <col min="10789" max="10789" width="37.7109375" style="184" customWidth="1"/>
    <col min="10790" max="10790" width="35.5703125" style="184" customWidth="1"/>
    <col min="10791" max="11011" width="9.140625" style="184"/>
    <col min="11012" max="11012" width="7.5703125" style="184" customWidth="1"/>
    <col min="11013" max="11013" width="22.28515625" style="184" customWidth="1"/>
    <col min="11014" max="11014" width="27.140625" style="184" customWidth="1"/>
    <col min="11015" max="11015" width="10" style="184" customWidth="1"/>
    <col min="11016" max="11016" width="27.140625" style="184" customWidth="1"/>
    <col min="11017" max="11043" width="4" style="184" customWidth="1"/>
    <col min="11044" max="11044" width="6.28515625" style="184" customWidth="1"/>
    <col min="11045" max="11045" width="37.7109375" style="184" customWidth="1"/>
    <col min="11046" max="11046" width="35.5703125" style="184" customWidth="1"/>
    <col min="11047" max="11267" width="9.140625" style="184"/>
    <col min="11268" max="11268" width="7.5703125" style="184" customWidth="1"/>
    <col min="11269" max="11269" width="22.28515625" style="184" customWidth="1"/>
    <col min="11270" max="11270" width="27.140625" style="184" customWidth="1"/>
    <col min="11271" max="11271" width="10" style="184" customWidth="1"/>
    <col min="11272" max="11272" width="27.140625" style="184" customWidth="1"/>
    <col min="11273" max="11299" width="4" style="184" customWidth="1"/>
    <col min="11300" max="11300" width="6.28515625" style="184" customWidth="1"/>
    <col min="11301" max="11301" width="37.7109375" style="184" customWidth="1"/>
    <col min="11302" max="11302" width="35.5703125" style="184" customWidth="1"/>
    <col min="11303" max="11523" width="9.140625" style="184"/>
    <col min="11524" max="11524" width="7.5703125" style="184" customWidth="1"/>
    <col min="11525" max="11525" width="22.28515625" style="184" customWidth="1"/>
    <col min="11526" max="11526" width="27.140625" style="184" customWidth="1"/>
    <col min="11527" max="11527" width="10" style="184" customWidth="1"/>
    <col min="11528" max="11528" width="27.140625" style="184" customWidth="1"/>
    <col min="11529" max="11555" width="4" style="184" customWidth="1"/>
    <col min="11556" max="11556" width="6.28515625" style="184" customWidth="1"/>
    <col min="11557" max="11557" width="37.7109375" style="184" customWidth="1"/>
    <col min="11558" max="11558" width="35.5703125" style="184" customWidth="1"/>
    <col min="11559" max="11779" width="9.140625" style="184"/>
    <col min="11780" max="11780" width="7.5703125" style="184" customWidth="1"/>
    <col min="11781" max="11781" width="22.28515625" style="184" customWidth="1"/>
    <col min="11782" max="11782" width="27.140625" style="184" customWidth="1"/>
    <col min="11783" max="11783" width="10" style="184" customWidth="1"/>
    <col min="11784" max="11784" width="27.140625" style="184" customWidth="1"/>
    <col min="11785" max="11811" width="4" style="184" customWidth="1"/>
    <col min="11812" max="11812" width="6.28515625" style="184" customWidth="1"/>
    <col min="11813" max="11813" width="37.7109375" style="184" customWidth="1"/>
    <col min="11814" max="11814" width="35.5703125" style="184" customWidth="1"/>
    <col min="11815" max="12035" width="9.140625" style="184"/>
    <col min="12036" max="12036" width="7.5703125" style="184" customWidth="1"/>
    <col min="12037" max="12037" width="22.28515625" style="184" customWidth="1"/>
    <col min="12038" max="12038" width="27.140625" style="184" customWidth="1"/>
    <col min="12039" max="12039" width="10" style="184" customWidth="1"/>
    <col min="12040" max="12040" width="27.140625" style="184" customWidth="1"/>
    <col min="12041" max="12067" width="4" style="184" customWidth="1"/>
    <col min="12068" max="12068" width="6.28515625" style="184" customWidth="1"/>
    <col min="12069" max="12069" width="37.7109375" style="184" customWidth="1"/>
    <col min="12070" max="12070" width="35.5703125" style="184" customWidth="1"/>
    <col min="12071" max="12291" width="9.140625" style="184"/>
    <col min="12292" max="12292" width="7.5703125" style="184" customWidth="1"/>
    <col min="12293" max="12293" width="22.28515625" style="184" customWidth="1"/>
    <col min="12294" max="12294" width="27.140625" style="184" customWidth="1"/>
    <col min="12295" max="12295" width="10" style="184" customWidth="1"/>
    <col min="12296" max="12296" width="27.140625" style="184" customWidth="1"/>
    <col min="12297" max="12323" width="4" style="184" customWidth="1"/>
    <col min="12324" max="12324" width="6.28515625" style="184" customWidth="1"/>
    <col min="12325" max="12325" width="37.7109375" style="184" customWidth="1"/>
    <col min="12326" max="12326" width="35.5703125" style="184" customWidth="1"/>
    <col min="12327" max="12547" width="9.140625" style="184"/>
    <col min="12548" max="12548" width="7.5703125" style="184" customWidth="1"/>
    <col min="12549" max="12549" width="22.28515625" style="184" customWidth="1"/>
    <col min="12550" max="12550" width="27.140625" style="184" customWidth="1"/>
    <col min="12551" max="12551" width="10" style="184" customWidth="1"/>
    <col min="12552" max="12552" width="27.140625" style="184" customWidth="1"/>
    <col min="12553" max="12579" width="4" style="184" customWidth="1"/>
    <col min="12580" max="12580" width="6.28515625" style="184" customWidth="1"/>
    <col min="12581" max="12581" width="37.7109375" style="184" customWidth="1"/>
    <col min="12582" max="12582" width="35.5703125" style="184" customWidth="1"/>
    <col min="12583" max="12803" width="9.140625" style="184"/>
    <col min="12804" max="12804" width="7.5703125" style="184" customWidth="1"/>
    <col min="12805" max="12805" width="22.28515625" style="184" customWidth="1"/>
    <col min="12806" max="12806" width="27.140625" style="184" customWidth="1"/>
    <col min="12807" max="12807" width="10" style="184" customWidth="1"/>
    <col min="12808" max="12808" width="27.140625" style="184" customWidth="1"/>
    <col min="12809" max="12835" width="4" style="184" customWidth="1"/>
    <col min="12836" max="12836" width="6.28515625" style="184" customWidth="1"/>
    <col min="12837" max="12837" width="37.7109375" style="184" customWidth="1"/>
    <col min="12838" max="12838" width="35.5703125" style="184" customWidth="1"/>
    <col min="12839" max="13059" width="9.140625" style="184"/>
    <col min="13060" max="13060" width="7.5703125" style="184" customWidth="1"/>
    <col min="13061" max="13061" width="22.28515625" style="184" customWidth="1"/>
    <col min="13062" max="13062" width="27.140625" style="184" customWidth="1"/>
    <col min="13063" max="13063" width="10" style="184" customWidth="1"/>
    <col min="13064" max="13064" width="27.140625" style="184" customWidth="1"/>
    <col min="13065" max="13091" width="4" style="184" customWidth="1"/>
    <col min="13092" max="13092" width="6.28515625" style="184" customWidth="1"/>
    <col min="13093" max="13093" width="37.7109375" style="184" customWidth="1"/>
    <col min="13094" max="13094" width="35.5703125" style="184" customWidth="1"/>
    <col min="13095" max="13315" width="9.140625" style="184"/>
    <col min="13316" max="13316" width="7.5703125" style="184" customWidth="1"/>
    <col min="13317" max="13317" width="22.28515625" style="184" customWidth="1"/>
    <col min="13318" max="13318" width="27.140625" style="184" customWidth="1"/>
    <col min="13319" max="13319" width="10" style="184" customWidth="1"/>
    <col min="13320" max="13320" width="27.140625" style="184" customWidth="1"/>
    <col min="13321" max="13347" width="4" style="184" customWidth="1"/>
    <col min="13348" max="13348" width="6.28515625" style="184" customWidth="1"/>
    <col min="13349" max="13349" width="37.7109375" style="184" customWidth="1"/>
    <col min="13350" max="13350" width="35.5703125" style="184" customWidth="1"/>
    <col min="13351" max="13571" width="9.140625" style="184"/>
    <col min="13572" max="13572" width="7.5703125" style="184" customWidth="1"/>
    <col min="13573" max="13573" width="22.28515625" style="184" customWidth="1"/>
    <col min="13574" max="13574" width="27.140625" style="184" customWidth="1"/>
    <col min="13575" max="13575" width="10" style="184" customWidth="1"/>
    <col min="13576" max="13576" width="27.140625" style="184" customWidth="1"/>
    <col min="13577" max="13603" width="4" style="184" customWidth="1"/>
    <col min="13604" max="13604" width="6.28515625" style="184" customWidth="1"/>
    <col min="13605" max="13605" width="37.7109375" style="184" customWidth="1"/>
    <col min="13606" max="13606" width="35.5703125" style="184" customWidth="1"/>
    <col min="13607" max="13827" width="9.140625" style="184"/>
    <col min="13828" max="13828" width="7.5703125" style="184" customWidth="1"/>
    <col min="13829" max="13829" width="22.28515625" style="184" customWidth="1"/>
    <col min="13830" max="13830" width="27.140625" style="184" customWidth="1"/>
    <col min="13831" max="13831" width="10" style="184" customWidth="1"/>
    <col min="13832" max="13832" width="27.140625" style="184" customWidth="1"/>
    <col min="13833" max="13859" width="4" style="184" customWidth="1"/>
    <col min="13860" max="13860" width="6.28515625" style="184" customWidth="1"/>
    <col min="13861" max="13861" width="37.7109375" style="184" customWidth="1"/>
    <col min="13862" max="13862" width="35.5703125" style="184" customWidth="1"/>
    <col min="13863" max="14083" width="9.140625" style="184"/>
    <col min="14084" max="14084" width="7.5703125" style="184" customWidth="1"/>
    <col min="14085" max="14085" width="22.28515625" style="184" customWidth="1"/>
    <col min="14086" max="14086" width="27.140625" style="184" customWidth="1"/>
    <col min="14087" max="14087" width="10" style="184" customWidth="1"/>
    <col min="14088" max="14088" width="27.140625" style="184" customWidth="1"/>
    <col min="14089" max="14115" width="4" style="184" customWidth="1"/>
    <col min="14116" max="14116" width="6.28515625" style="184" customWidth="1"/>
    <col min="14117" max="14117" width="37.7109375" style="184" customWidth="1"/>
    <col min="14118" max="14118" width="35.5703125" style="184" customWidth="1"/>
    <col min="14119" max="14339" width="9.140625" style="184"/>
    <col min="14340" max="14340" width="7.5703125" style="184" customWidth="1"/>
    <col min="14341" max="14341" width="22.28515625" style="184" customWidth="1"/>
    <col min="14342" max="14342" width="27.140625" style="184" customWidth="1"/>
    <col min="14343" max="14343" width="10" style="184" customWidth="1"/>
    <col min="14344" max="14344" width="27.140625" style="184" customWidth="1"/>
    <col min="14345" max="14371" width="4" style="184" customWidth="1"/>
    <col min="14372" max="14372" width="6.28515625" style="184" customWidth="1"/>
    <col min="14373" max="14373" width="37.7109375" style="184" customWidth="1"/>
    <col min="14374" max="14374" width="35.5703125" style="184" customWidth="1"/>
    <col min="14375" max="14595" width="9.140625" style="184"/>
    <col min="14596" max="14596" width="7.5703125" style="184" customWidth="1"/>
    <col min="14597" max="14597" width="22.28515625" style="184" customWidth="1"/>
    <col min="14598" max="14598" width="27.140625" style="184" customWidth="1"/>
    <col min="14599" max="14599" width="10" style="184" customWidth="1"/>
    <col min="14600" max="14600" width="27.140625" style="184" customWidth="1"/>
    <col min="14601" max="14627" width="4" style="184" customWidth="1"/>
    <col min="14628" max="14628" width="6.28515625" style="184" customWidth="1"/>
    <col min="14629" max="14629" width="37.7109375" style="184" customWidth="1"/>
    <col min="14630" max="14630" width="35.5703125" style="184" customWidth="1"/>
    <col min="14631" max="14851" width="9.140625" style="184"/>
    <col min="14852" max="14852" width="7.5703125" style="184" customWidth="1"/>
    <col min="14853" max="14853" width="22.28515625" style="184" customWidth="1"/>
    <col min="14854" max="14854" width="27.140625" style="184" customWidth="1"/>
    <col min="14855" max="14855" width="10" style="184" customWidth="1"/>
    <col min="14856" max="14856" width="27.140625" style="184" customWidth="1"/>
    <col min="14857" max="14883" width="4" style="184" customWidth="1"/>
    <col min="14884" max="14884" width="6.28515625" style="184" customWidth="1"/>
    <col min="14885" max="14885" width="37.7109375" style="184" customWidth="1"/>
    <col min="14886" max="14886" width="35.5703125" style="184" customWidth="1"/>
    <col min="14887" max="15107" width="9.140625" style="184"/>
    <col min="15108" max="15108" width="7.5703125" style="184" customWidth="1"/>
    <col min="15109" max="15109" width="22.28515625" style="184" customWidth="1"/>
    <col min="15110" max="15110" width="27.140625" style="184" customWidth="1"/>
    <col min="15111" max="15111" width="10" style="184" customWidth="1"/>
    <col min="15112" max="15112" width="27.140625" style="184" customWidth="1"/>
    <col min="15113" max="15139" width="4" style="184" customWidth="1"/>
    <col min="15140" max="15140" width="6.28515625" style="184" customWidth="1"/>
    <col min="15141" max="15141" width="37.7109375" style="184" customWidth="1"/>
    <col min="15142" max="15142" width="35.5703125" style="184" customWidth="1"/>
    <col min="15143" max="15363" width="9.140625" style="184"/>
    <col min="15364" max="15364" width="7.5703125" style="184" customWidth="1"/>
    <col min="15365" max="15365" width="22.28515625" style="184" customWidth="1"/>
    <col min="15366" max="15366" width="27.140625" style="184" customWidth="1"/>
    <col min="15367" max="15367" width="10" style="184" customWidth="1"/>
    <col min="15368" max="15368" width="27.140625" style="184" customWidth="1"/>
    <col min="15369" max="15395" width="4" style="184" customWidth="1"/>
    <col min="15396" max="15396" width="6.28515625" style="184" customWidth="1"/>
    <col min="15397" max="15397" width="37.7109375" style="184" customWidth="1"/>
    <col min="15398" max="15398" width="35.5703125" style="184" customWidth="1"/>
    <col min="15399" max="15619" width="9.140625" style="184"/>
    <col min="15620" max="15620" width="7.5703125" style="184" customWidth="1"/>
    <col min="15621" max="15621" width="22.28515625" style="184" customWidth="1"/>
    <col min="15622" max="15622" width="27.140625" style="184" customWidth="1"/>
    <col min="15623" max="15623" width="10" style="184" customWidth="1"/>
    <col min="15624" max="15624" width="27.140625" style="184" customWidth="1"/>
    <col min="15625" max="15651" width="4" style="184" customWidth="1"/>
    <col min="15652" max="15652" width="6.28515625" style="184" customWidth="1"/>
    <col min="15653" max="15653" width="37.7109375" style="184" customWidth="1"/>
    <col min="15654" max="15654" width="35.5703125" style="184" customWidth="1"/>
    <col min="15655" max="15875" width="9.140625" style="184"/>
    <col min="15876" max="15876" width="7.5703125" style="184" customWidth="1"/>
    <col min="15877" max="15877" width="22.28515625" style="184" customWidth="1"/>
    <col min="15878" max="15878" width="27.140625" style="184" customWidth="1"/>
    <col min="15879" max="15879" width="10" style="184" customWidth="1"/>
    <col min="15880" max="15880" width="27.140625" style="184" customWidth="1"/>
    <col min="15881" max="15907" width="4" style="184" customWidth="1"/>
    <col min="15908" max="15908" width="6.28515625" style="184" customWidth="1"/>
    <col min="15909" max="15909" width="37.7109375" style="184" customWidth="1"/>
    <col min="15910" max="15910" width="35.5703125" style="184" customWidth="1"/>
    <col min="15911" max="16131" width="9.140625" style="184"/>
    <col min="16132" max="16132" width="7.5703125" style="184" customWidth="1"/>
    <col min="16133" max="16133" width="22.28515625" style="184" customWidth="1"/>
    <col min="16134" max="16134" width="27.140625" style="184" customWidth="1"/>
    <col min="16135" max="16135" width="10" style="184" customWidth="1"/>
    <col min="16136" max="16136" width="27.140625" style="184" customWidth="1"/>
    <col min="16137" max="16163" width="4" style="184" customWidth="1"/>
    <col min="16164" max="16164" width="6.28515625" style="184" customWidth="1"/>
    <col min="16165" max="16165" width="37.7109375" style="184" customWidth="1"/>
    <col min="16166" max="16166" width="35.5703125" style="184" customWidth="1"/>
    <col min="16167" max="16384" width="9.140625" style="184"/>
  </cols>
  <sheetData>
    <row r="1" spans="1:40" ht="29.25" customHeight="1" x14ac:dyDescent="0.4">
      <c r="B1" s="1179" t="s">
        <v>307</v>
      </c>
      <c r="C1" s="1179"/>
      <c r="D1" s="1179"/>
      <c r="E1" s="1179"/>
      <c r="F1" s="1179"/>
      <c r="G1" s="1179"/>
      <c r="H1" s="1179"/>
      <c r="I1" s="1179"/>
      <c r="J1" s="1179"/>
      <c r="K1" s="1179"/>
      <c r="L1" s="1179"/>
      <c r="M1" s="1179"/>
      <c r="N1" s="1179"/>
      <c r="O1" s="1179"/>
      <c r="P1" s="1179"/>
      <c r="Q1" s="1179"/>
      <c r="R1" s="1179"/>
      <c r="S1" s="1179"/>
      <c r="T1" s="1179"/>
      <c r="U1" s="1179"/>
      <c r="V1" s="1179"/>
      <c r="W1" s="1179"/>
      <c r="X1" s="1179"/>
      <c r="Y1" s="1179"/>
      <c r="Z1" s="1179"/>
      <c r="AA1" s="1179"/>
      <c r="AB1" s="1179"/>
      <c r="AC1" s="1179"/>
      <c r="AD1" s="1179"/>
      <c r="AE1" s="1179"/>
      <c r="AF1" s="1179"/>
      <c r="AK1" s="430" t="s">
        <v>293</v>
      </c>
      <c r="AL1" s="185"/>
      <c r="AM1" s="185"/>
    </row>
    <row r="2" spans="1:40" ht="29.25" customHeight="1" x14ac:dyDescent="0.3">
      <c r="B2" s="1183"/>
      <c r="C2" s="1183"/>
      <c r="D2" s="1183"/>
      <c r="E2" s="1183"/>
      <c r="F2" s="1183"/>
      <c r="G2" s="1183"/>
      <c r="H2" s="1183"/>
      <c r="I2" s="1183"/>
      <c r="J2" s="1183"/>
      <c r="K2" s="1183"/>
      <c r="L2" s="1183"/>
      <c r="M2" s="1183"/>
      <c r="N2" s="1183"/>
      <c r="O2" s="1183"/>
      <c r="P2" s="1183"/>
      <c r="Q2" s="1183"/>
      <c r="R2" s="1183"/>
      <c r="S2" s="1183"/>
      <c r="T2" s="1183"/>
      <c r="U2" s="1183"/>
      <c r="V2" s="1183"/>
      <c r="W2" s="1183"/>
      <c r="X2" s="1183"/>
      <c r="Y2" s="1183"/>
      <c r="Z2" s="1183"/>
      <c r="AA2" s="1183"/>
      <c r="AB2" s="1183"/>
      <c r="AC2" s="1183"/>
      <c r="AD2" s="1183"/>
      <c r="AE2" s="1183"/>
      <c r="AF2" s="1183"/>
      <c r="AG2" s="1183"/>
      <c r="AH2" s="1183"/>
      <c r="AI2" s="1183"/>
      <c r="AJ2" s="1183"/>
      <c r="AK2" s="1183"/>
      <c r="AL2" s="1183"/>
      <c r="AM2" s="1183"/>
      <c r="AN2" s="1183"/>
    </row>
    <row r="3" spans="1:40" ht="27" thickBot="1" x14ac:dyDescent="0.45">
      <c r="A3" s="1175" t="s">
        <v>331</v>
      </c>
      <c r="B3" s="1175"/>
      <c r="C3" s="1175"/>
      <c r="D3" s="1175"/>
      <c r="E3" s="1175"/>
      <c r="F3" s="1175"/>
      <c r="G3" s="1175"/>
      <c r="H3" s="1175"/>
      <c r="I3" s="1175"/>
      <c r="J3" s="1175"/>
      <c r="K3" s="1175"/>
      <c r="L3" s="1175"/>
      <c r="M3" s="1175"/>
      <c r="N3" s="1175"/>
      <c r="O3" s="1175"/>
      <c r="P3" s="1175"/>
      <c r="Q3" s="1175"/>
      <c r="R3" s="1175"/>
      <c r="S3" s="1175"/>
      <c r="T3" s="1175"/>
      <c r="U3" s="1175"/>
      <c r="V3" s="1175"/>
      <c r="W3" s="1175"/>
      <c r="X3" s="1175"/>
      <c r="Y3" s="1175"/>
      <c r="Z3" s="1175"/>
      <c r="AA3" s="1175"/>
      <c r="AB3" s="1175"/>
      <c r="AC3" s="1175"/>
      <c r="AD3" s="1175"/>
      <c r="AE3" s="1175"/>
      <c r="AF3" s="1175"/>
      <c r="AG3" s="1175"/>
      <c r="AH3" s="1175"/>
      <c r="AI3" s="1175"/>
      <c r="AJ3" s="1175"/>
      <c r="AK3" s="1175"/>
      <c r="AL3" s="1175"/>
      <c r="AM3" s="1175"/>
      <c r="AN3" s="1175"/>
    </row>
    <row r="4" spans="1:40" ht="26.25" customHeight="1" thickBot="1" x14ac:dyDescent="0.3">
      <c r="C4" s="214"/>
      <c r="D4" s="214"/>
      <c r="E4" s="214"/>
      <c r="F4" s="214"/>
      <c r="G4" s="1176" t="s">
        <v>240</v>
      </c>
      <c r="H4" s="1177"/>
      <c r="I4" s="1177"/>
      <c r="J4" s="1177"/>
      <c r="K4" s="1177"/>
      <c r="L4" s="1177"/>
      <c r="M4" s="1177"/>
      <c r="N4" s="1177"/>
      <c r="O4" s="1177"/>
      <c r="P4" s="1177"/>
      <c r="Q4" s="1177"/>
      <c r="R4" s="1177"/>
      <c r="S4" s="1177"/>
      <c r="T4" s="1177"/>
      <c r="U4" s="1177"/>
      <c r="V4" s="1177"/>
      <c r="W4" s="1177"/>
      <c r="X4" s="1177"/>
      <c r="Y4" s="1177"/>
      <c r="Z4" s="1177"/>
      <c r="AA4" s="1177"/>
      <c r="AB4" s="1177"/>
      <c r="AC4" s="1177"/>
      <c r="AD4" s="1177"/>
      <c r="AE4" s="1177"/>
      <c r="AF4" s="1178"/>
      <c r="AG4" s="214"/>
      <c r="AH4" s="1180" t="s">
        <v>239</v>
      </c>
      <c r="AI4" s="1181"/>
      <c r="AJ4" s="1181"/>
      <c r="AK4" s="1182"/>
      <c r="AL4" s="429"/>
      <c r="AM4" s="215"/>
    </row>
    <row r="5" spans="1:40" ht="194.25" customHeight="1" thickBot="1" x14ac:dyDescent="0.25">
      <c r="A5" s="356" t="s">
        <v>104</v>
      </c>
      <c r="B5" s="357" t="s">
        <v>105</v>
      </c>
      <c r="C5" s="356" t="s">
        <v>106</v>
      </c>
      <c r="D5" s="356" t="s">
        <v>243</v>
      </c>
      <c r="E5" s="356" t="s">
        <v>294</v>
      </c>
      <c r="F5" s="708" t="s">
        <v>209</v>
      </c>
      <c r="G5" s="358" t="s">
        <v>70</v>
      </c>
      <c r="H5" s="359" t="s">
        <v>71</v>
      </c>
      <c r="I5" s="359" t="s">
        <v>72</v>
      </c>
      <c r="J5" s="359" t="s">
        <v>73</v>
      </c>
      <c r="K5" s="359" t="s">
        <v>74</v>
      </c>
      <c r="L5" s="359" t="s">
        <v>18</v>
      </c>
      <c r="M5" s="359" t="s">
        <v>76</v>
      </c>
      <c r="N5" s="359" t="s">
        <v>77</v>
      </c>
      <c r="O5" s="359" t="s">
        <v>78</v>
      </c>
      <c r="P5" s="359" t="s">
        <v>19</v>
      </c>
      <c r="Q5" s="361" t="s">
        <v>79</v>
      </c>
      <c r="R5" s="360" t="s">
        <v>80</v>
      </c>
      <c r="S5" s="362" t="s">
        <v>81</v>
      </c>
      <c r="T5" s="360" t="s">
        <v>82</v>
      </c>
      <c r="U5" s="360" t="s">
        <v>83</v>
      </c>
      <c r="V5" s="359" t="s">
        <v>84</v>
      </c>
      <c r="W5" s="359" t="s">
        <v>85</v>
      </c>
      <c r="X5" s="359" t="s">
        <v>86</v>
      </c>
      <c r="Y5" s="359" t="s">
        <v>87</v>
      </c>
      <c r="Z5" s="359" t="s">
        <v>88</v>
      </c>
      <c r="AA5" s="359" t="s">
        <v>89</v>
      </c>
      <c r="AB5" s="359" t="s">
        <v>90</v>
      </c>
      <c r="AC5" s="359" t="s">
        <v>91</v>
      </c>
      <c r="AD5" s="361" t="s">
        <v>92</v>
      </c>
      <c r="AE5" s="363" t="s">
        <v>94</v>
      </c>
      <c r="AF5" s="216" t="s">
        <v>107</v>
      </c>
      <c r="AG5" s="425" t="s">
        <v>108</v>
      </c>
      <c r="AH5" s="425">
        <v>1</v>
      </c>
      <c r="AI5" s="425">
        <v>2</v>
      </c>
      <c r="AJ5" s="425">
        <v>3</v>
      </c>
      <c r="AK5" s="217">
        <v>4</v>
      </c>
      <c r="AL5" s="217" t="s">
        <v>241</v>
      </c>
      <c r="AM5" s="217" t="s">
        <v>109</v>
      </c>
      <c r="AN5" s="217" t="s">
        <v>150</v>
      </c>
    </row>
    <row r="6" spans="1:40" s="219" customFormat="1" ht="121.5" customHeight="1" thickBot="1" x14ac:dyDescent="0.25">
      <c r="A6" s="364">
        <v>1</v>
      </c>
      <c r="B6" s="218" t="s">
        <v>307</v>
      </c>
      <c r="C6" s="218" t="s">
        <v>309</v>
      </c>
      <c r="D6" s="725">
        <v>3</v>
      </c>
      <c r="E6" s="726"/>
      <c r="F6" s="717" t="s">
        <v>242</v>
      </c>
      <c r="G6" s="723">
        <v>1</v>
      </c>
      <c r="H6" s="724"/>
      <c r="I6" s="724">
        <v>1</v>
      </c>
      <c r="J6" s="724">
        <v>1</v>
      </c>
      <c r="K6" s="724"/>
      <c r="L6" s="724">
        <v>1</v>
      </c>
      <c r="M6" s="724"/>
      <c r="N6" s="724"/>
      <c r="O6" s="724"/>
      <c r="P6" s="724"/>
      <c r="Q6" s="724"/>
      <c r="R6" s="724"/>
      <c r="S6" s="724"/>
      <c r="T6" s="724"/>
      <c r="U6" s="724">
        <v>1</v>
      </c>
      <c r="V6" s="724"/>
      <c r="W6" s="724"/>
      <c r="X6" s="724"/>
      <c r="Y6" s="724"/>
      <c r="Z6" s="724"/>
      <c r="AA6" s="724"/>
      <c r="AB6" s="724"/>
      <c r="AC6" s="724"/>
      <c r="AD6" s="724"/>
      <c r="AE6" s="727"/>
      <c r="AF6" s="718">
        <f>SUM(G6:AE6)</f>
        <v>5</v>
      </c>
      <c r="AG6" s="719" t="s">
        <v>213</v>
      </c>
      <c r="AH6" s="720">
        <v>5</v>
      </c>
      <c r="AI6" s="728" t="s">
        <v>333</v>
      </c>
      <c r="AJ6" s="728"/>
      <c r="AK6" s="728"/>
      <c r="AL6" s="720"/>
      <c r="AM6" s="721" t="s">
        <v>308</v>
      </c>
      <c r="AN6" s="722" t="s">
        <v>334</v>
      </c>
    </row>
  </sheetData>
  <mergeCells count="5">
    <mergeCell ref="A3:AN3"/>
    <mergeCell ref="G4:AF4"/>
    <mergeCell ref="B1:AF1"/>
    <mergeCell ref="AH4:AK4"/>
    <mergeCell ref="B2:AN2"/>
  </mergeCells>
  <pageMargins left="0.55118110236220474" right="0.74803149606299213" top="0.39370078740157483" bottom="0.39370078740157483" header="0.51181102362204722" footer="0.51181102362204722"/>
  <pageSetup paperSize="9" scale="4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63"/>
  <sheetViews>
    <sheetView workbookViewId="0">
      <selection activeCell="X17" sqref="X17"/>
    </sheetView>
  </sheetViews>
  <sheetFormatPr defaultRowHeight="12.75" x14ac:dyDescent="0.2"/>
  <cols>
    <col min="1" max="1" width="29.42578125" style="184" customWidth="1"/>
    <col min="2" max="2" width="5.5703125" style="228" customWidth="1"/>
    <col min="3" max="3" width="9.140625" style="184"/>
    <col min="4" max="4" width="9.140625" style="184" customWidth="1"/>
    <col min="5" max="5" width="7.85546875" style="228" customWidth="1"/>
    <col min="6" max="7" width="9.140625" style="184"/>
    <col min="8" max="8" width="5.85546875" style="228" customWidth="1"/>
    <col min="9" max="12" width="9.140625" style="184"/>
    <col min="13" max="13" width="13.42578125" style="184" customWidth="1"/>
    <col min="14" max="14" width="34.42578125" style="184" customWidth="1"/>
    <col min="15" max="22" width="9.140625" style="184"/>
    <col min="23" max="23" width="9.85546875" style="184" bestFit="1" customWidth="1"/>
    <col min="24" max="24" width="28.7109375" style="184" customWidth="1"/>
    <col min="25" max="259" width="9.140625" style="184"/>
    <col min="260" max="260" width="26.7109375" style="184" customWidth="1"/>
    <col min="261" max="268" width="9.140625" style="184"/>
    <col min="269" max="269" width="17" style="184" customWidth="1"/>
    <col min="270" max="270" width="18.5703125" style="184" customWidth="1"/>
    <col min="271" max="515" width="9.140625" style="184"/>
    <col min="516" max="516" width="26.7109375" style="184" customWidth="1"/>
    <col min="517" max="524" width="9.140625" style="184"/>
    <col min="525" max="525" width="17" style="184" customWidth="1"/>
    <col min="526" max="526" width="18.5703125" style="184" customWidth="1"/>
    <col min="527" max="771" width="9.140625" style="184"/>
    <col min="772" max="772" width="26.7109375" style="184" customWidth="1"/>
    <col min="773" max="780" width="9.140625" style="184"/>
    <col min="781" max="781" width="17" style="184" customWidth="1"/>
    <col min="782" max="782" width="18.5703125" style="184" customWidth="1"/>
    <col min="783" max="1027" width="9.140625" style="184"/>
    <col min="1028" max="1028" width="26.7109375" style="184" customWidth="1"/>
    <col min="1029" max="1036" width="9.140625" style="184"/>
    <col min="1037" max="1037" width="17" style="184" customWidth="1"/>
    <col min="1038" max="1038" width="18.5703125" style="184" customWidth="1"/>
    <col min="1039" max="1283" width="9.140625" style="184"/>
    <col min="1284" max="1284" width="26.7109375" style="184" customWidth="1"/>
    <col min="1285" max="1292" width="9.140625" style="184"/>
    <col min="1293" max="1293" width="17" style="184" customWidth="1"/>
    <col min="1294" max="1294" width="18.5703125" style="184" customWidth="1"/>
    <col min="1295" max="1539" width="9.140625" style="184"/>
    <col min="1540" max="1540" width="26.7109375" style="184" customWidth="1"/>
    <col min="1541" max="1548" width="9.140625" style="184"/>
    <col min="1549" max="1549" width="17" style="184" customWidth="1"/>
    <col min="1550" max="1550" width="18.5703125" style="184" customWidth="1"/>
    <col min="1551" max="1795" width="9.140625" style="184"/>
    <col min="1796" max="1796" width="26.7109375" style="184" customWidth="1"/>
    <col min="1797" max="1804" width="9.140625" style="184"/>
    <col min="1805" max="1805" width="17" style="184" customWidth="1"/>
    <col min="1806" max="1806" width="18.5703125" style="184" customWidth="1"/>
    <col min="1807" max="2051" width="9.140625" style="184"/>
    <col min="2052" max="2052" width="26.7109375" style="184" customWidth="1"/>
    <col min="2053" max="2060" width="9.140625" style="184"/>
    <col min="2061" max="2061" width="17" style="184" customWidth="1"/>
    <col min="2062" max="2062" width="18.5703125" style="184" customWidth="1"/>
    <col min="2063" max="2307" width="9.140625" style="184"/>
    <col min="2308" max="2308" width="26.7109375" style="184" customWidth="1"/>
    <col min="2309" max="2316" width="9.140625" style="184"/>
    <col min="2317" max="2317" width="17" style="184" customWidth="1"/>
    <col min="2318" max="2318" width="18.5703125" style="184" customWidth="1"/>
    <col min="2319" max="2563" width="9.140625" style="184"/>
    <col min="2564" max="2564" width="26.7109375" style="184" customWidth="1"/>
    <col min="2565" max="2572" width="9.140625" style="184"/>
    <col min="2573" max="2573" width="17" style="184" customWidth="1"/>
    <col min="2574" max="2574" width="18.5703125" style="184" customWidth="1"/>
    <col min="2575" max="2819" width="9.140625" style="184"/>
    <col min="2820" max="2820" width="26.7109375" style="184" customWidth="1"/>
    <col min="2821" max="2828" width="9.140625" style="184"/>
    <col min="2829" max="2829" width="17" style="184" customWidth="1"/>
    <col min="2830" max="2830" width="18.5703125" style="184" customWidth="1"/>
    <col min="2831" max="3075" width="9.140625" style="184"/>
    <col min="3076" max="3076" width="26.7109375" style="184" customWidth="1"/>
    <col min="3077" max="3084" width="9.140625" style="184"/>
    <col min="3085" max="3085" width="17" style="184" customWidth="1"/>
    <col min="3086" max="3086" width="18.5703125" style="184" customWidth="1"/>
    <col min="3087" max="3331" width="9.140625" style="184"/>
    <col min="3332" max="3332" width="26.7109375" style="184" customWidth="1"/>
    <col min="3333" max="3340" width="9.140625" style="184"/>
    <col min="3341" max="3341" width="17" style="184" customWidth="1"/>
    <col min="3342" max="3342" width="18.5703125" style="184" customWidth="1"/>
    <col min="3343" max="3587" width="9.140625" style="184"/>
    <col min="3588" max="3588" width="26.7109375" style="184" customWidth="1"/>
    <col min="3589" max="3596" width="9.140625" style="184"/>
    <col min="3597" max="3597" width="17" style="184" customWidth="1"/>
    <col min="3598" max="3598" width="18.5703125" style="184" customWidth="1"/>
    <col min="3599" max="3843" width="9.140625" style="184"/>
    <col min="3844" max="3844" width="26.7109375" style="184" customWidth="1"/>
    <col min="3845" max="3852" width="9.140625" style="184"/>
    <col min="3853" max="3853" width="17" style="184" customWidth="1"/>
    <col min="3854" max="3854" width="18.5703125" style="184" customWidth="1"/>
    <col min="3855" max="4099" width="9.140625" style="184"/>
    <col min="4100" max="4100" width="26.7109375" style="184" customWidth="1"/>
    <col min="4101" max="4108" width="9.140625" style="184"/>
    <col min="4109" max="4109" width="17" style="184" customWidth="1"/>
    <col min="4110" max="4110" width="18.5703125" style="184" customWidth="1"/>
    <col min="4111" max="4355" width="9.140625" style="184"/>
    <col min="4356" max="4356" width="26.7109375" style="184" customWidth="1"/>
    <col min="4357" max="4364" width="9.140625" style="184"/>
    <col min="4365" max="4365" width="17" style="184" customWidth="1"/>
    <col min="4366" max="4366" width="18.5703125" style="184" customWidth="1"/>
    <col min="4367" max="4611" width="9.140625" style="184"/>
    <col min="4612" max="4612" width="26.7109375" style="184" customWidth="1"/>
    <col min="4613" max="4620" width="9.140625" style="184"/>
    <col min="4621" max="4621" width="17" style="184" customWidth="1"/>
    <col min="4622" max="4622" width="18.5703125" style="184" customWidth="1"/>
    <col min="4623" max="4867" width="9.140625" style="184"/>
    <col min="4868" max="4868" width="26.7109375" style="184" customWidth="1"/>
    <col min="4869" max="4876" width="9.140625" style="184"/>
    <col min="4877" max="4877" width="17" style="184" customWidth="1"/>
    <col min="4878" max="4878" width="18.5703125" style="184" customWidth="1"/>
    <col min="4879" max="5123" width="9.140625" style="184"/>
    <col min="5124" max="5124" width="26.7109375" style="184" customWidth="1"/>
    <col min="5125" max="5132" width="9.140625" style="184"/>
    <col min="5133" max="5133" width="17" style="184" customWidth="1"/>
    <col min="5134" max="5134" width="18.5703125" style="184" customWidth="1"/>
    <col min="5135" max="5379" width="9.140625" style="184"/>
    <col min="5380" max="5380" width="26.7109375" style="184" customWidth="1"/>
    <col min="5381" max="5388" width="9.140625" style="184"/>
    <col min="5389" max="5389" width="17" style="184" customWidth="1"/>
    <col min="5390" max="5390" width="18.5703125" style="184" customWidth="1"/>
    <col min="5391" max="5635" width="9.140625" style="184"/>
    <col min="5636" max="5636" width="26.7109375" style="184" customWidth="1"/>
    <col min="5637" max="5644" width="9.140625" style="184"/>
    <col min="5645" max="5645" width="17" style="184" customWidth="1"/>
    <col min="5646" max="5646" width="18.5703125" style="184" customWidth="1"/>
    <col min="5647" max="5891" width="9.140625" style="184"/>
    <col min="5892" max="5892" width="26.7109375" style="184" customWidth="1"/>
    <col min="5893" max="5900" width="9.140625" style="184"/>
    <col min="5901" max="5901" width="17" style="184" customWidth="1"/>
    <col min="5902" max="5902" width="18.5703125" style="184" customWidth="1"/>
    <col min="5903" max="6147" width="9.140625" style="184"/>
    <col min="6148" max="6148" width="26.7109375" style="184" customWidth="1"/>
    <col min="6149" max="6156" width="9.140625" style="184"/>
    <col min="6157" max="6157" width="17" style="184" customWidth="1"/>
    <col min="6158" max="6158" width="18.5703125" style="184" customWidth="1"/>
    <col min="6159" max="6403" width="9.140625" style="184"/>
    <col min="6404" max="6404" width="26.7109375" style="184" customWidth="1"/>
    <col min="6405" max="6412" width="9.140625" style="184"/>
    <col min="6413" max="6413" width="17" style="184" customWidth="1"/>
    <col min="6414" max="6414" width="18.5703125" style="184" customWidth="1"/>
    <col min="6415" max="6659" width="9.140625" style="184"/>
    <col min="6660" max="6660" width="26.7109375" style="184" customWidth="1"/>
    <col min="6661" max="6668" width="9.140625" style="184"/>
    <col min="6669" max="6669" width="17" style="184" customWidth="1"/>
    <col min="6670" max="6670" width="18.5703125" style="184" customWidth="1"/>
    <col min="6671" max="6915" width="9.140625" style="184"/>
    <col min="6916" max="6916" width="26.7109375" style="184" customWidth="1"/>
    <col min="6917" max="6924" width="9.140625" style="184"/>
    <col min="6925" max="6925" width="17" style="184" customWidth="1"/>
    <col min="6926" max="6926" width="18.5703125" style="184" customWidth="1"/>
    <col min="6927" max="7171" width="9.140625" style="184"/>
    <col min="7172" max="7172" width="26.7109375" style="184" customWidth="1"/>
    <col min="7173" max="7180" width="9.140625" style="184"/>
    <col min="7181" max="7181" width="17" style="184" customWidth="1"/>
    <col min="7182" max="7182" width="18.5703125" style="184" customWidth="1"/>
    <col min="7183" max="7427" width="9.140625" style="184"/>
    <col min="7428" max="7428" width="26.7109375" style="184" customWidth="1"/>
    <col min="7429" max="7436" width="9.140625" style="184"/>
    <col min="7437" max="7437" width="17" style="184" customWidth="1"/>
    <col min="7438" max="7438" width="18.5703125" style="184" customWidth="1"/>
    <col min="7439" max="7683" width="9.140625" style="184"/>
    <col min="7684" max="7684" width="26.7109375" style="184" customWidth="1"/>
    <col min="7685" max="7692" width="9.140625" style="184"/>
    <col min="7693" max="7693" width="17" style="184" customWidth="1"/>
    <col min="7694" max="7694" width="18.5703125" style="184" customWidth="1"/>
    <col min="7695" max="7939" width="9.140625" style="184"/>
    <col min="7940" max="7940" width="26.7109375" style="184" customWidth="1"/>
    <col min="7941" max="7948" width="9.140625" style="184"/>
    <col min="7949" max="7949" width="17" style="184" customWidth="1"/>
    <col min="7950" max="7950" width="18.5703125" style="184" customWidth="1"/>
    <col min="7951" max="8195" width="9.140625" style="184"/>
    <col min="8196" max="8196" width="26.7109375" style="184" customWidth="1"/>
    <col min="8197" max="8204" width="9.140625" style="184"/>
    <col min="8205" max="8205" width="17" style="184" customWidth="1"/>
    <col min="8206" max="8206" width="18.5703125" style="184" customWidth="1"/>
    <col min="8207" max="8451" width="9.140625" style="184"/>
    <col min="8452" max="8452" width="26.7109375" style="184" customWidth="1"/>
    <col min="8453" max="8460" width="9.140625" style="184"/>
    <col min="8461" max="8461" width="17" style="184" customWidth="1"/>
    <col min="8462" max="8462" width="18.5703125" style="184" customWidth="1"/>
    <col min="8463" max="8707" width="9.140625" style="184"/>
    <col min="8708" max="8708" width="26.7109375" style="184" customWidth="1"/>
    <col min="8709" max="8716" width="9.140625" style="184"/>
    <col min="8717" max="8717" width="17" style="184" customWidth="1"/>
    <col min="8718" max="8718" width="18.5703125" style="184" customWidth="1"/>
    <col min="8719" max="8963" width="9.140625" style="184"/>
    <col min="8964" max="8964" width="26.7109375" style="184" customWidth="1"/>
    <col min="8965" max="8972" width="9.140625" style="184"/>
    <col min="8973" max="8973" width="17" style="184" customWidth="1"/>
    <col min="8974" max="8974" width="18.5703125" style="184" customWidth="1"/>
    <col min="8975" max="9219" width="9.140625" style="184"/>
    <col min="9220" max="9220" width="26.7109375" style="184" customWidth="1"/>
    <col min="9221" max="9228" width="9.140625" style="184"/>
    <col min="9229" max="9229" width="17" style="184" customWidth="1"/>
    <col min="9230" max="9230" width="18.5703125" style="184" customWidth="1"/>
    <col min="9231" max="9475" width="9.140625" style="184"/>
    <col min="9476" max="9476" width="26.7109375" style="184" customWidth="1"/>
    <col min="9477" max="9484" width="9.140625" style="184"/>
    <col min="9485" max="9485" width="17" style="184" customWidth="1"/>
    <col min="9486" max="9486" width="18.5703125" style="184" customWidth="1"/>
    <col min="9487" max="9731" width="9.140625" style="184"/>
    <col min="9732" max="9732" width="26.7109375" style="184" customWidth="1"/>
    <col min="9733" max="9740" width="9.140625" style="184"/>
    <col min="9741" max="9741" width="17" style="184" customWidth="1"/>
    <col min="9742" max="9742" width="18.5703125" style="184" customWidth="1"/>
    <col min="9743" max="9987" width="9.140625" style="184"/>
    <col min="9988" max="9988" width="26.7109375" style="184" customWidth="1"/>
    <col min="9989" max="9996" width="9.140625" style="184"/>
    <col min="9997" max="9997" width="17" style="184" customWidth="1"/>
    <col min="9998" max="9998" width="18.5703125" style="184" customWidth="1"/>
    <col min="9999" max="10243" width="9.140625" style="184"/>
    <col min="10244" max="10244" width="26.7109375" style="184" customWidth="1"/>
    <col min="10245" max="10252" width="9.140625" style="184"/>
    <col min="10253" max="10253" width="17" style="184" customWidth="1"/>
    <col min="10254" max="10254" width="18.5703125" style="184" customWidth="1"/>
    <col min="10255" max="10499" width="9.140625" style="184"/>
    <col min="10500" max="10500" width="26.7109375" style="184" customWidth="1"/>
    <col min="10501" max="10508" width="9.140625" style="184"/>
    <col min="10509" max="10509" width="17" style="184" customWidth="1"/>
    <col min="10510" max="10510" width="18.5703125" style="184" customWidth="1"/>
    <col min="10511" max="10755" width="9.140625" style="184"/>
    <col min="10756" max="10756" width="26.7109375" style="184" customWidth="1"/>
    <col min="10757" max="10764" width="9.140625" style="184"/>
    <col min="10765" max="10765" width="17" style="184" customWidth="1"/>
    <col min="10766" max="10766" width="18.5703125" style="184" customWidth="1"/>
    <col min="10767" max="11011" width="9.140625" style="184"/>
    <col min="11012" max="11012" width="26.7109375" style="184" customWidth="1"/>
    <col min="11013" max="11020" width="9.140625" style="184"/>
    <col min="11021" max="11021" width="17" style="184" customWidth="1"/>
    <col min="11022" max="11022" width="18.5703125" style="184" customWidth="1"/>
    <col min="11023" max="11267" width="9.140625" style="184"/>
    <col min="11268" max="11268" width="26.7109375" style="184" customWidth="1"/>
    <col min="11269" max="11276" width="9.140625" style="184"/>
    <col min="11277" max="11277" width="17" style="184" customWidth="1"/>
    <col min="11278" max="11278" width="18.5703125" style="184" customWidth="1"/>
    <col min="11279" max="11523" width="9.140625" style="184"/>
    <col min="11524" max="11524" width="26.7109375" style="184" customWidth="1"/>
    <col min="11525" max="11532" width="9.140625" style="184"/>
    <col min="11533" max="11533" width="17" style="184" customWidth="1"/>
    <col min="11534" max="11534" width="18.5703125" style="184" customWidth="1"/>
    <col min="11535" max="11779" width="9.140625" style="184"/>
    <col min="11780" max="11780" width="26.7109375" style="184" customWidth="1"/>
    <col min="11781" max="11788" width="9.140625" style="184"/>
    <col min="11789" max="11789" width="17" style="184" customWidth="1"/>
    <col min="11790" max="11790" width="18.5703125" style="184" customWidth="1"/>
    <col min="11791" max="12035" width="9.140625" style="184"/>
    <col min="12036" max="12036" width="26.7109375" style="184" customWidth="1"/>
    <col min="12037" max="12044" width="9.140625" style="184"/>
    <col min="12045" max="12045" width="17" style="184" customWidth="1"/>
    <col min="12046" max="12046" width="18.5703125" style="184" customWidth="1"/>
    <col min="12047" max="12291" width="9.140625" style="184"/>
    <col min="12292" max="12292" width="26.7109375" style="184" customWidth="1"/>
    <col min="12293" max="12300" width="9.140625" style="184"/>
    <col min="12301" max="12301" width="17" style="184" customWidth="1"/>
    <col min="12302" max="12302" width="18.5703125" style="184" customWidth="1"/>
    <col min="12303" max="12547" width="9.140625" style="184"/>
    <col min="12548" max="12548" width="26.7109375" style="184" customWidth="1"/>
    <col min="12549" max="12556" width="9.140625" style="184"/>
    <col min="12557" max="12557" width="17" style="184" customWidth="1"/>
    <col min="12558" max="12558" width="18.5703125" style="184" customWidth="1"/>
    <col min="12559" max="12803" width="9.140625" style="184"/>
    <col min="12804" max="12804" width="26.7109375" style="184" customWidth="1"/>
    <col min="12805" max="12812" width="9.140625" style="184"/>
    <col min="12813" max="12813" width="17" style="184" customWidth="1"/>
    <col min="12814" max="12814" width="18.5703125" style="184" customWidth="1"/>
    <col min="12815" max="13059" width="9.140625" style="184"/>
    <col min="13060" max="13060" width="26.7109375" style="184" customWidth="1"/>
    <col min="13061" max="13068" width="9.140625" style="184"/>
    <col min="13069" max="13069" width="17" style="184" customWidth="1"/>
    <col min="13070" max="13070" width="18.5703125" style="184" customWidth="1"/>
    <col min="13071" max="13315" width="9.140625" style="184"/>
    <col min="13316" max="13316" width="26.7109375" style="184" customWidth="1"/>
    <col min="13317" max="13324" width="9.140625" style="184"/>
    <col min="13325" max="13325" width="17" style="184" customWidth="1"/>
    <col min="13326" max="13326" width="18.5703125" style="184" customWidth="1"/>
    <col min="13327" max="13571" width="9.140625" style="184"/>
    <col min="13572" max="13572" width="26.7109375" style="184" customWidth="1"/>
    <col min="13573" max="13580" width="9.140625" style="184"/>
    <col min="13581" max="13581" width="17" style="184" customWidth="1"/>
    <col min="13582" max="13582" width="18.5703125" style="184" customWidth="1"/>
    <col min="13583" max="13827" width="9.140625" style="184"/>
    <col min="13828" max="13828" width="26.7109375" style="184" customWidth="1"/>
    <col min="13829" max="13836" width="9.140625" style="184"/>
    <col min="13837" max="13837" width="17" style="184" customWidth="1"/>
    <col min="13838" max="13838" width="18.5703125" style="184" customWidth="1"/>
    <col min="13839" max="14083" width="9.140625" style="184"/>
    <col min="14084" max="14084" width="26.7109375" style="184" customWidth="1"/>
    <col min="14085" max="14092" width="9.140625" style="184"/>
    <col min="14093" max="14093" width="17" style="184" customWidth="1"/>
    <col min="14094" max="14094" width="18.5703125" style="184" customWidth="1"/>
    <col min="14095" max="14339" width="9.140625" style="184"/>
    <col min="14340" max="14340" width="26.7109375" style="184" customWidth="1"/>
    <col min="14341" max="14348" width="9.140625" style="184"/>
    <col min="14349" max="14349" width="17" style="184" customWidth="1"/>
    <col min="14350" max="14350" width="18.5703125" style="184" customWidth="1"/>
    <col min="14351" max="14595" width="9.140625" style="184"/>
    <col min="14596" max="14596" width="26.7109375" style="184" customWidth="1"/>
    <col min="14597" max="14604" width="9.140625" style="184"/>
    <col min="14605" max="14605" width="17" style="184" customWidth="1"/>
    <col min="14606" max="14606" width="18.5703125" style="184" customWidth="1"/>
    <col min="14607" max="14851" width="9.140625" style="184"/>
    <col min="14852" max="14852" width="26.7109375" style="184" customWidth="1"/>
    <col min="14853" max="14860" width="9.140625" style="184"/>
    <col min="14861" max="14861" width="17" style="184" customWidth="1"/>
    <col min="14862" max="14862" width="18.5703125" style="184" customWidth="1"/>
    <col min="14863" max="15107" width="9.140625" style="184"/>
    <col min="15108" max="15108" width="26.7109375" style="184" customWidth="1"/>
    <col min="15109" max="15116" width="9.140625" style="184"/>
    <col min="15117" max="15117" width="17" style="184" customWidth="1"/>
    <col min="15118" max="15118" width="18.5703125" style="184" customWidth="1"/>
    <col min="15119" max="15363" width="9.140625" style="184"/>
    <col min="15364" max="15364" width="26.7109375" style="184" customWidth="1"/>
    <col min="15365" max="15372" width="9.140625" style="184"/>
    <col min="15373" max="15373" width="17" style="184" customWidth="1"/>
    <col min="15374" max="15374" width="18.5703125" style="184" customWidth="1"/>
    <col min="15375" max="15619" width="9.140625" style="184"/>
    <col min="15620" max="15620" width="26.7109375" style="184" customWidth="1"/>
    <col min="15621" max="15628" width="9.140625" style="184"/>
    <col min="15629" max="15629" width="17" style="184" customWidth="1"/>
    <col min="15630" max="15630" width="18.5703125" style="184" customWidth="1"/>
    <col min="15631" max="15875" width="9.140625" style="184"/>
    <col min="15876" max="15876" width="26.7109375" style="184" customWidth="1"/>
    <col min="15877" max="15884" width="9.140625" style="184"/>
    <col min="15885" max="15885" width="17" style="184" customWidth="1"/>
    <col min="15886" max="15886" width="18.5703125" style="184" customWidth="1"/>
    <col min="15887" max="16131" width="9.140625" style="184"/>
    <col min="16132" max="16132" width="26.7109375" style="184" customWidth="1"/>
    <col min="16133" max="16140" width="9.140625" style="184"/>
    <col min="16141" max="16141" width="17" style="184" customWidth="1"/>
    <col min="16142" max="16142" width="18.5703125" style="184" customWidth="1"/>
    <col min="16143" max="16384" width="9.140625" style="184"/>
  </cols>
  <sheetData>
    <row r="1" spans="1:24" ht="15" x14ac:dyDescent="0.25">
      <c r="J1" s="1184"/>
      <c r="K1" s="1184"/>
      <c r="L1" s="1184"/>
      <c r="M1" s="220"/>
      <c r="N1" s="185" t="s">
        <v>298</v>
      </c>
    </row>
    <row r="2" spans="1:24" ht="12.75" customHeight="1" x14ac:dyDescent="0.2">
      <c r="A2" s="1185" t="s">
        <v>332</v>
      </c>
      <c r="B2" s="1185"/>
      <c r="C2" s="1185"/>
      <c r="D2" s="1185"/>
      <c r="E2" s="1185"/>
      <c r="F2" s="1185"/>
      <c r="G2" s="1185"/>
      <c r="H2" s="1185"/>
      <c r="I2" s="1185"/>
      <c r="J2" s="1185"/>
      <c r="K2" s="1185"/>
      <c r="L2" s="1185"/>
      <c r="M2" s="1185"/>
      <c r="N2" s="1185"/>
    </row>
    <row r="3" spans="1:24" ht="27.75" customHeight="1" thickBot="1" x14ac:dyDescent="0.25">
      <c r="A3" s="1185"/>
      <c r="B3" s="1185"/>
      <c r="C3" s="1185"/>
      <c r="D3" s="1185"/>
      <c r="E3" s="1185"/>
      <c r="F3" s="1185"/>
      <c r="G3" s="1185"/>
      <c r="H3" s="1185"/>
      <c r="I3" s="1185"/>
      <c r="J3" s="1185"/>
      <c r="K3" s="1185"/>
      <c r="L3" s="1185"/>
      <c r="M3" s="1185"/>
      <c r="N3" s="1185"/>
    </row>
    <row r="4" spans="1:24" ht="24" customHeight="1" x14ac:dyDescent="0.2">
      <c r="A4" s="1186" t="s">
        <v>111</v>
      </c>
      <c r="B4" s="715"/>
      <c r="C4" s="1188" t="s">
        <v>156</v>
      </c>
      <c r="D4" s="1188"/>
      <c r="E4" s="1189"/>
      <c r="F4" s="1189"/>
      <c r="G4" s="1189"/>
      <c r="H4" s="1189"/>
      <c r="I4" s="1189"/>
      <c r="J4" s="1190"/>
      <c r="K4" s="1191" t="s">
        <v>157</v>
      </c>
      <c r="L4" s="1192"/>
      <c r="M4" s="230" t="s">
        <v>112</v>
      </c>
      <c r="N4" s="231" t="s">
        <v>113</v>
      </c>
      <c r="O4" s="1206" t="s">
        <v>152</v>
      </c>
      <c r="P4" s="1206"/>
      <c r="Q4" s="1207"/>
      <c r="R4" s="1207"/>
      <c r="S4" s="1207"/>
      <c r="T4" s="1208"/>
      <c r="U4" s="1191" t="s">
        <v>153</v>
      </c>
      <c r="V4" s="1192"/>
      <c r="W4" s="1203" t="s">
        <v>112</v>
      </c>
      <c r="X4" s="273" t="s">
        <v>154</v>
      </c>
    </row>
    <row r="5" spans="1:24" ht="12.75" customHeight="1" x14ac:dyDescent="0.2">
      <c r="A5" s="1186"/>
      <c r="B5" s="733" t="s">
        <v>312</v>
      </c>
      <c r="C5" s="1188" t="s">
        <v>114</v>
      </c>
      <c r="D5" s="1195"/>
      <c r="E5" s="733" t="s">
        <v>312</v>
      </c>
      <c r="F5" s="232" t="s">
        <v>115</v>
      </c>
      <c r="G5" s="233"/>
      <c r="H5" s="733" t="s">
        <v>312</v>
      </c>
      <c r="I5" s="232" t="s">
        <v>116</v>
      </c>
      <c r="J5" s="233"/>
      <c r="K5" s="1193"/>
      <c r="L5" s="1194"/>
      <c r="M5" s="234"/>
      <c r="N5" s="235"/>
      <c r="O5" s="1188" t="s">
        <v>114</v>
      </c>
      <c r="P5" s="1195"/>
      <c r="Q5" s="232" t="s">
        <v>115</v>
      </c>
      <c r="R5" s="233"/>
      <c r="S5" s="232" t="s">
        <v>116</v>
      </c>
      <c r="T5" s="233"/>
      <c r="U5" s="1193"/>
      <c r="V5" s="1194"/>
      <c r="W5" s="1204"/>
      <c r="X5" s="1201" t="s">
        <v>155</v>
      </c>
    </row>
    <row r="6" spans="1:24" ht="13.5" customHeight="1" thickBot="1" x14ac:dyDescent="0.25">
      <c r="A6" s="1187"/>
      <c r="B6" s="716"/>
      <c r="C6" s="236" t="s">
        <v>117</v>
      </c>
      <c r="D6" s="236" t="s">
        <v>118</v>
      </c>
      <c r="E6" s="237"/>
      <c r="F6" s="237" t="s">
        <v>117</v>
      </c>
      <c r="G6" s="237" t="s">
        <v>118</v>
      </c>
      <c r="H6" s="237"/>
      <c r="I6" s="237" t="s">
        <v>117</v>
      </c>
      <c r="J6" s="238" t="s">
        <v>118</v>
      </c>
      <c r="K6" s="239" t="s">
        <v>119</v>
      </c>
      <c r="L6" s="240" t="s">
        <v>118</v>
      </c>
      <c r="M6" s="241"/>
      <c r="N6" s="242"/>
      <c r="O6" s="236" t="s">
        <v>117</v>
      </c>
      <c r="P6" s="236" t="s">
        <v>118</v>
      </c>
      <c r="Q6" s="237" t="s">
        <v>117</v>
      </c>
      <c r="R6" s="237" t="s">
        <v>118</v>
      </c>
      <c r="S6" s="237" t="s">
        <v>117</v>
      </c>
      <c r="T6" s="238" t="s">
        <v>118</v>
      </c>
      <c r="U6" s="239" t="s">
        <v>119</v>
      </c>
      <c r="V6" s="240" t="s">
        <v>118</v>
      </c>
      <c r="W6" s="1205"/>
      <c r="X6" s="1202"/>
    </row>
    <row r="7" spans="1:24" ht="13.5" thickBot="1" x14ac:dyDescent="0.25">
      <c r="A7" s="1209" t="s">
        <v>120</v>
      </c>
      <c r="B7" s="1210"/>
      <c r="C7" s="1196"/>
      <c r="D7" s="1196"/>
      <c r="E7" s="1196"/>
      <c r="F7" s="1196"/>
      <c r="G7" s="1196"/>
      <c r="H7" s="1196"/>
      <c r="I7" s="1196"/>
      <c r="J7" s="1196"/>
      <c r="K7" s="1196"/>
      <c r="L7" s="1197"/>
      <c r="M7" s="229"/>
      <c r="N7" s="228"/>
      <c r="O7" s="1196"/>
      <c r="P7" s="1196"/>
      <c r="Q7" s="1196"/>
      <c r="R7" s="1196"/>
      <c r="S7" s="1196"/>
      <c r="T7" s="1196"/>
      <c r="U7" s="1196"/>
      <c r="V7" s="1197"/>
      <c r="W7" s="229"/>
      <c r="X7" s="228"/>
    </row>
    <row r="8" spans="1:24" x14ac:dyDescent="0.2">
      <c r="A8" s="243" t="s">
        <v>17</v>
      </c>
      <c r="B8" s="243">
        <v>45</v>
      </c>
      <c r="C8" s="243">
        <f>B8*10</f>
        <v>450</v>
      </c>
      <c r="D8" s="243">
        <f>B8*10</f>
        <v>450</v>
      </c>
      <c r="E8" s="243">
        <v>54</v>
      </c>
      <c r="F8" s="243">
        <f>E8*10</f>
        <v>540</v>
      </c>
      <c r="G8" s="243">
        <f>E8*10</f>
        <v>540</v>
      </c>
      <c r="H8" s="243">
        <v>5</v>
      </c>
      <c r="I8" s="243">
        <f>H8*10</f>
        <v>50</v>
      </c>
      <c r="J8" s="243">
        <f>H8*10</f>
        <v>50</v>
      </c>
      <c r="K8" s="244">
        <f t="shared" ref="K8:K16" si="0">C8+F8+I8</f>
        <v>1040</v>
      </c>
      <c r="L8" s="245">
        <f t="shared" ref="L8:L16" si="1">D8+G8+J8</f>
        <v>1040</v>
      </c>
      <c r="M8" s="246">
        <f>L8/K8*100</f>
        <v>100</v>
      </c>
      <c r="N8" s="278"/>
      <c r="O8" s="243">
        <f>C8</f>
        <v>450</v>
      </c>
      <c r="P8" s="243">
        <f>O8</f>
        <v>450</v>
      </c>
      <c r="Q8" s="243">
        <f>F8</f>
        <v>540</v>
      </c>
      <c r="R8" s="243">
        <f>Q8</f>
        <v>540</v>
      </c>
      <c r="S8" s="243">
        <f>I8</f>
        <v>50</v>
      </c>
      <c r="T8" s="243">
        <f>S8</f>
        <v>50</v>
      </c>
      <c r="U8" s="244">
        <f>O8+Q8+S8</f>
        <v>1040</v>
      </c>
      <c r="V8" s="245">
        <f>P8+R8+T8</f>
        <v>1040</v>
      </c>
      <c r="W8" s="246">
        <f>V8/U8*100</f>
        <v>100</v>
      </c>
      <c r="X8" s="247"/>
    </row>
    <row r="9" spans="1:24" x14ac:dyDescent="0.2">
      <c r="A9" s="248" t="s">
        <v>121</v>
      </c>
      <c r="B9" s="248">
        <v>36</v>
      </c>
      <c r="C9" s="243">
        <f t="shared" ref="C9:C35" si="2">B9*10</f>
        <v>360</v>
      </c>
      <c r="D9" s="243">
        <f t="shared" ref="D9:D35" si="3">B9*10</f>
        <v>360</v>
      </c>
      <c r="E9" s="248">
        <v>33</v>
      </c>
      <c r="F9" s="243">
        <f t="shared" ref="F9:F34" si="4">E9*10</f>
        <v>330</v>
      </c>
      <c r="G9" s="243">
        <f t="shared" ref="G9:G34" si="5">E9*10</f>
        <v>330</v>
      </c>
      <c r="H9" s="243">
        <v>6</v>
      </c>
      <c r="I9" s="243">
        <f t="shared" ref="I9:I34" si="6">H9*10</f>
        <v>60</v>
      </c>
      <c r="J9" s="243">
        <f t="shared" ref="J9:J35" si="7">H9*10</f>
        <v>60</v>
      </c>
      <c r="K9" s="249">
        <f t="shared" si="0"/>
        <v>750</v>
      </c>
      <c r="L9" s="250">
        <f t="shared" si="1"/>
        <v>750</v>
      </c>
      <c r="M9" s="251">
        <f t="shared" ref="M9:M57" si="8">L9/K9*100</f>
        <v>100</v>
      </c>
      <c r="N9" s="279"/>
      <c r="O9" s="243">
        <f t="shared" ref="O9:O35" si="9">C9</f>
        <v>360</v>
      </c>
      <c r="P9" s="248">
        <f>O9</f>
        <v>360</v>
      </c>
      <c r="Q9" s="243">
        <f t="shared" ref="Q9:Q35" si="10">F9</f>
        <v>330</v>
      </c>
      <c r="R9" s="248">
        <f>Q9</f>
        <v>330</v>
      </c>
      <c r="S9" s="243">
        <f t="shared" ref="S9:S35" si="11">I9</f>
        <v>60</v>
      </c>
      <c r="T9" s="248">
        <f>S9</f>
        <v>60</v>
      </c>
      <c r="U9" s="249">
        <f t="shared" ref="U9:V34" si="12">O9+Q9+S9</f>
        <v>750</v>
      </c>
      <c r="V9" s="250">
        <f t="shared" si="12"/>
        <v>750</v>
      </c>
      <c r="W9" s="251">
        <f t="shared" ref="W9:W35" si="13">V9/U9*100</f>
        <v>100</v>
      </c>
      <c r="X9" s="252"/>
    </row>
    <row r="10" spans="1:24" x14ac:dyDescent="0.2">
      <c r="A10" s="248" t="s">
        <v>122</v>
      </c>
      <c r="B10" s="248"/>
      <c r="C10" s="243">
        <f t="shared" si="2"/>
        <v>0</v>
      </c>
      <c r="D10" s="243">
        <f t="shared" si="3"/>
        <v>0</v>
      </c>
      <c r="E10" s="248">
        <v>3</v>
      </c>
      <c r="F10" s="243">
        <f t="shared" si="4"/>
        <v>30</v>
      </c>
      <c r="G10" s="243">
        <f t="shared" si="5"/>
        <v>30</v>
      </c>
      <c r="H10" s="243"/>
      <c r="I10" s="243">
        <f t="shared" si="6"/>
        <v>0</v>
      </c>
      <c r="J10" s="243">
        <f t="shared" si="7"/>
        <v>0</v>
      </c>
      <c r="K10" s="249">
        <f t="shared" si="0"/>
        <v>30</v>
      </c>
      <c r="L10" s="250">
        <f t="shared" si="1"/>
        <v>30</v>
      </c>
      <c r="M10" s="251">
        <f t="shared" si="8"/>
        <v>100</v>
      </c>
      <c r="N10" s="279"/>
      <c r="O10" s="243">
        <f t="shared" si="9"/>
        <v>0</v>
      </c>
      <c r="P10" s="248">
        <f t="shared" ref="P10:R25" si="14">O10</f>
        <v>0</v>
      </c>
      <c r="Q10" s="243">
        <f t="shared" si="10"/>
        <v>30</v>
      </c>
      <c r="R10" s="248">
        <f t="shared" si="14"/>
        <v>30</v>
      </c>
      <c r="S10" s="243">
        <f t="shared" si="11"/>
        <v>0</v>
      </c>
      <c r="T10" s="248">
        <f t="shared" ref="T10:T35" si="15">S10</f>
        <v>0</v>
      </c>
      <c r="U10" s="249">
        <f t="shared" si="12"/>
        <v>30</v>
      </c>
      <c r="V10" s="250">
        <f t="shared" si="12"/>
        <v>30</v>
      </c>
      <c r="W10" s="251">
        <f t="shared" si="13"/>
        <v>100</v>
      </c>
      <c r="X10" s="252"/>
    </row>
    <row r="11" spans="1:24" x14ac:dyDescent="0.2">
      <c r="A11" s="248" t="s">
        <v>151</v>
      </c>
      <c r="B11" s="248"/>
      <c r="C11" s="243">
        <f t="shared" si="2"/>
        <v>0</v>
      </c>
      <c r="D11" s="243">
        <f t="shared" si="3"/>
        <v>0</v>
      </c>
      <c r="E11" s="248"/>
      <c r="F11" s="243">
        <f t="shared" si="4"/>
        <v>0</v>
      </c>
      <c r="G11" s="243">
        <f t="shared" si="5"/>
        <v>0</v>
      </c>
      <c r="H11" s="243"/>
      <c r="I11" s="243">
        <f t="shared" si="6"/>
        <v>0</v>
      </c>
      <c r="J11" s="243">
        <f t="shared" si="7"/>
        <v>0</v>
      </c>
      <c r="K11" s="249">
        <f t="shared" si="0"/>
        <v>0</v>
      </c>
      <c r="L11" s="250">
        <f t="shared" si="1"/>
        <v>0</v>
      </c>
      <c r="M11" s="251" t="e">
        <f t="shared" si="8"/>
        <v>#DIV/0!</v>
      </c>
      <c r="N11" s="279"/>
      <c r="O11" s="243">
        <f t="shared" si="9"/>
        <v>0</v>
      </c>
      <c r="P11" s="248">
        <f t="shared" si="14"/>
        <v>0</v>
      </c>
      <c r="Q11" s="243">
        <f t="shared" si="10"/>
        <v>0</v>
      </c>
      <c r="R11" s="248">
        <f t="shared" si="14"/>
        <v>0</v>
      </c>
      <c r="S11" s="243">
        <f t="shared" si="11"/>
        <v>0</v>
      </c>
      <c r="T11" s="248">
        <f t="shared" si="15"/>
        <v>0</v>
      </c>
      <c r="U11" s="249">
        <f t="shared" si="12"/>
        <v>0</v>
      </c>
      <c r="V11" s="250">
        <f t="shared" si="12"/>
        <v>0</v>
      </c>
      <c r="W11" s="251" t="e">
        <f t="shared" si="13"/>
        <v>#DIV/0!</v>
      </c>
      <c r="X11" s="252"/>
    </row>
    <row r="12" spans="1:24" x14ac:dyDescent="0.2">
      <c r="A12" s="248" t="s">
        <v>123</v>
      </c>
      <c r="B12" s="248">
        <v>14</v>
      </c>
      <c r="C12" s="243">
        <f t="shared" si="2"/>
        <v>140</v>
      </c>
      <c r="D12" s="243">
        <f t="shared" si="3"/>
        <v>140</v>
      </c>
      <c r="E12" s="248">
        <v>69</v>
      </c>
      <c r="F12" s="243">
        <f t="shared" si="4"/>
        <v>690</v>
      </c>
      <c r="G12" s="243">
        <f t="shared" si="5"/>
        <v>690</v>
      </c>
      <c r="H12" s="243">
        <v>12</v>
      </c>
      <c r="I12" s="243">
        <f t="shared" si="6"/>
        <v>120</v>
      </c>
      <c r="J12" s="243">
        <f t="shared" si="7"/>
        <v>120</v>
      </c>
      <c r="K12" s="249">
        <f t="shared" si="0"/>
        <v>950</v>
      </c>
      <c r="L12" s="250">
        <f t="shared" si="1"/>
        <v>950</v>
      </c>
      <c r="M12" s="251">
        <f t="shared" si="8"/>
        <v>100</v>
      </c>
      <c r="N12" s="279"/>
      <c r="O12" s="243">
        <f t="shared" si="9"/>
        <v>140</v>
      </c>
      <c r="P12" s="248">
        <f t="shared" si="14"/>
        <v>140</v>
      </c>
      <c r="Q12" s="243">
        <f t="shared" si="10"/>
        <v>690</v>
      </c>
      <c r="R12" s="248">
        <f t="shared" si="14"/>
        <v>690</v>
      </c>
      <c r="S12" s="243">
        <f t="shared" si="11"/>
        <v>120</v>
      </c>
      <c r="T12" s="248">
        <f t="shared" si="15"/>
        <v>120</v>
      </c>
      <c r="U12" s="249">
        <f t="shared" si="12"/>
        <v>950</v>
      </c>
      <c r="V12" s="250">
        <f t="shared" si="12"/>
        <v>950</v>
      </c>
      <c r="W12" s="251">
        <f t="shared" si="13"/>
        <v>100</v>
      </c>
      <c r="X12" s="252"/>
    </row>
    <row r="13" spans="1:24" x14ac:dyDescent="0.2">
      <c r="A13" s="248" t="s">
        <v>158</v>
      </c>
      <c r="B13" s="248"/>
      <c r="C13" s="243">
        <f t="shared" si="2"/>
        <v>0</v>
      </c>
      <c r="D13" s="243">
        <f t="shared" si="3"/>
        <v>0</v>
      </c>
      <c r="E13" s="248"/>
      <c r="F13" s="243">
        <f t="shared" si="4"/>
        <v>0</v>
      </c>
      <c r="G13" s="243">
        <f t="shared" si="5"/>
        <v>0</v>
      </c>
      <c r="H13" s="243"/>
      <c r="I13" s="243">
        <f t="shared" si="6"/>
        <v>0</v>
      </c>
      <c r="J13" s="243">
        <f t="shared" si="7"/>
        <v>0</v>
      </c>
      <c r="K13" s="249">
        <f t="shared" si="0"/>
        <v>0</v>
      </c>
      <c r="L13" s="250">
        <f t="shared" si="1"/>
        <v>0</v>
      </c>
      <c r="M13" s="251" t="e">
        <f t="shared" si="8"/>
        <v>#DIV/0!</v>
      </c>
      <c r="N13" s="279"/>
      <c r="O13" s="243">
        <f t="shared" si="9"/>
        <v>0</v>
      </c>
      <c r="P13" s="248">
        <f t="shared" si="14"/>
        <v>0</v>
      </c>
      <c r="Q13" s="243">
        <f t="shared" si="10"/>
        <v>0</v>
      </c>
      <c r="R13" s="248">
        <f t="shared" si="14"/>
        <v>0</v>
      </c>
      <c r="S13" s="243">
        <f t="shared" si="11"/>
        <v>0</v>
      </c>
      <c r="T13" s="248">
        <f t="shared" si="15"/>
        <v>0</v>
      </c>
      <c r="U13" s="249">
        <f t="shared" si="12"/>
        <v>0</v>
      </c>
      <c r="V13" s="250">
        <f t="shared" si="12"/>
        <v>0</v>
      </c>
      <c r="W13" s="251" t="e">
        <f t="shared" si="13"/>
        <v>#DIV/0!</v>
      </c>
      <c r="X13" s="252"/>
    </row>
    <row r="14" spans="1:24" x14ac:dyDescent="0.2">
      <c r="A14" s="248" t="s">
        <v>124</v>
      </c>
      <c r="B14" s="248">
        <v>36</v>
      </c>
      <c r="C14" s="243">
        <f t="shared" si="2"/>
        <v>360</v>
      </c>
      <c r="D14" s="243">
        <f t="shared" si="3"/>
        <v>360</v>
      </c>
      <c r="E14" s="248">
        <v>25</v>
      </c>
      <c r="F14" s="243">
        <f t="shared" si="4"/>
        <v>250</v>
      </c>
      <c r="G14" s="243">
        <f t="shared" si="5"/>
        <v>250</v>
      </c>
      <c r="H14" s="243">
        <v>6</v>
      </c>
      <c r="I14" s="243">
        <f t="shared" si="6"/>
        <v>60</v>
      </c>
      <c r="J14" s="243">
        <f t="shared" si="7"/>
        <v>60</v>
      </c>
      <c r="K14" s="249">
        <f t="shared" si="0"/>
        <v>670</v>
      </c>
      <c r="L14" s="250">
        <f t="shared" si="1"/>
        <v>670</v>
      </c>
      <c r="M14" s="251">
        <f t="shared" si="8"/>
        <v>100</v>
      </c>
      <c r="N14" s="279"/>
      <c r="O14" s="243">
        <f t="shared" si="9"/>
        <v>360</v>
      </c>
      <c r="P14" s="248">
        <f t="shared" si="14"/>
        <v>360</v>
      </c>
      <c r="Q14" s="243">
        <f t="shared" si="10"/>
        <v>250</v>
      </c>
      <c r="R14" s="248">
        <f t="shared" si="14"/>
        <v>250</v>
      </c>
      <c r="S14" s="243">
        <f t="shared" si="11"/>
        <v>60</v>
      </c>
      <c r="T14" s="248">
        <f t="shared" si="15"/>
        <v>60</v>
      </c>
      <c r="U14" s="249">
        <f t="shared" si="12"/>
        <v>670</v>
      </c>
      <c r="V14" s="250">
        <f t="shared" si="12"/>
        <v>670</v>
      </c>
      <c r="W14" s="251">
        <f t="shared" si="13"/>
        <v>100</v>
      </c>
      <c r="X14" s="252"/>
    </row>
    <row r="15" spans="1:24" x14ac:dyDescent="0.2">
      <c r="A15" s="248" t="s">
        <v>125</v>
      </c>
      <c r="B15" s="248"/>
      <c r="C15" s="243">
        <f t="shared" si="2"/>
        <v>0</v>
      </c>
      <c r="D15" s="243">
        <f t="shared" si="3"/>
        <v>0</v>
      </c>
      <c r="E15" s="248">
        <v>24</v>
      </c>
      <c r="F15" s="243">
        <f t="shared" si="4"/>
        <v>240</v>
      </c>
      <c r="G15" s="243">
        <f t="shared" si="5"/>
        <v>240</v>
      </c>
      <c r="H15" s="243">
        <v>4</v>
      </c>
      <c r="I15" s="243">
        <f t="shared" si="6"/>
        <v>40</v>
      </c>
      <c r="J15" s="243">
        <f t="shared" si="7"/>
        <v>40</v>
      </c>
      <c r="K15" s="249">
        <f t="shared" si="0"/>
        <v>280</v>
      </c>
      <c r="L15" s="250">
        <f t="shared" si="1"/>
        <v>280</v>
      </c>
      <c r="M15" s="251">
        <f t="shared" si="8"/>
        <v>100</v>
      </c>
      <c r="N15" s="252"/>
      <c r="O15" s="243">
        <f t="shared" si="9"/>
        <v>0</v>
      </c>
      <c r="P15" s="248">
        <f t="shared" si="14"/>
        <v>0</v>
      </c>
      <c r="Q15" s="243">
        <f t="shared" si="10"/>
        <v>240</v>
      </c>
      <c r="R15" s="248">
        <f t="shared" si="14"/>
        <v>240</v>
      </c>
      <c r="S15" s="243">
        <f t="shared" si="11"/>
        <v>40</v>
      </c>
      <c r="T15" s="248">
        <f t="shared" si="15"/>
        <v>40</v>
      </c>
      <c r="U15" s="249">
        <f t="shared" si="12"/>
        <v>280</v>
      </c>
      <c r="V15" s="250">
        <f t="shared" si="12"/>
        <v>280</v>
      </c>
      <c r="W15" s="251">
        <f t="shared" si="13"/>
        <v>100</v>
      </c>
      <c r="X15" s="252"/>
    </row>
    <row r="16" spans="1:24" x14ac:dyDescent="0.2">
      <c r="A16" s="248" t="s">
        <v>126</v>
      </c>
      <c r="B16" s="248"/>
      <c r="C16" s="243">
        <f t="shared" si="2"/>
        <v>0</v>
      </c>
      <c r="D16" s="243">
        <f t="shared" si="3"/>
        <v>0</v>
      </c>
      <c r="E16" s="248">
        <v>16</v>
      </c>
      <c r="F16" s="243">
        <f t="shared" si="4"/>
        <v>160</v>
      </c>
      <c r="G16" s="243">
        <f t="shared" si="5"/>
        <v>160</v>
      </c>
      <c r="H16" s="243">
        <v>3</v>
      </c>
      <c r="I16" s="243">
        <f t="shared" si="6"/>
        <v>30</v>
      </c>
      <c r="J16" s="243">
        <f t="shared" si="7"/>
        <v>30</v>
      </c>
      <c r="K16" s="249">
        <f t="shared" si="0"/>
        <v>190</v>
      </c>
      <c r="L16" s="250">
        <f t="shared" si="1"/>
        <v>190</v>
      </c>
      <c r="M16" s="251">
        <f t="shared" si="8"/>
        <v>100</v>
      </c>
      <c r="N16" s="252"/>
      <c r="O16" s="243">
        <f t="shared" si="9"/>
        <v>0</v>
      </c>
      <c r="P16" s="248">
        <f t="shared" si="14"/>
        <v>0</v>
      </c>
      <c r="Q16" s="243">
        <f t="shared" si="10"/>
        <v>160</v>
      </c>
      <c r="R16" s="248">
        <f t="shared" si="14"/>
        <v>160</v>
      </c>
      <c r="S16" s="243">
        <f t="shared" si="11"/>
        <v>30</v>
      </c>
      <c r="T16" s="248">
        <f t="shared" si="15"/>
        <v>30</v>
      </c>
      <c r="U16" s="249">
        <f t="shared" si="12"/>
        <v>190</v>
      </c>
      <c r="V16" s="250">
        <f t="shared" si="12"/>
        <v>190</v>
      </c>
      <c r="W16" s="251">
        <f t="shared" si="13"/>
        <v>100</v>
      </c>
      <c r="X16" s="252"/>
    </row>
    <row r="17" spans="1:24" s="228" customFormat="1" x14ac:dyDescent="0.2">
      <c r="A17" s="248" t="s">
        <v>316</v>
      </c>
      <c r="B17" s="248"/>
      <c r="C17" s="243">
        <f t="shared" si="2"/>
        <v>0</v>
      </c>
      <c r="D17" s="243">
        <f t="shared" si="3"/>
        <v>0</v>
      </c>
      <c r="E17" s="243"/>
      <c r="F17" s="243">
        <f t="shared" si="4"/>
        <v>0</v>
      </c>
      <c r="G17" s="243">
        <f t="shared" si="5"/>
        <v>0</v>
      </c>
      <c r="H17" s="243">
        <v>1</v>
      </c>
      <c r="I17" s="243">
        <f t="shared" si="6"/>
        <v>10</v>
      </c>
      <c r="J17" s="243">
        <f t="shared" si="7"/>
        <v>10</v>
      </c>
      <c r="K17" s="249"/>
      <c r="L17" s="250"/>
      <c r="M17" s="251"/>
      <c r="N17" s="252"/>
      <c r="O17" s="243"/>
      <c r="P17" s="248"/>
      <c r="Q17" s="243"/>
      <c r="R17" s="248"/>
      <c r="S17" s="243"/>
      <c r="T17" s="248"/>
      <c r="U17" s="249"/>
      <c r="V17" s="250"/>
      <c r="W17" s="251"/>
      <c r="X17" s="252"/>
    </row>
    <row r="18" spans="1:24" x14ac:dyDescent="0.2">
      <c r="A18" s="248" t="s">
        <v>127</v>
      </c>
      <c r="B18" s="248"/>
      <c r="C18" s="243">
        <f t="shared" si="2"/>
        <v>0</v>
      </c>
      <c r="D18" s="243">
        <f t="shared" si="3"/>
        <v>0</v>
      </c>
      <c r="E18" s="243">
        <v>14</v>
      </c>
      <c r="F18" s="243">
        <f t="shared" si="4"/>
        <v>140</v>
      </c>
      <c r="G18" s="243">
        <f t="shared" si="5"/>
        <v>140</v>
      </c>
      <c r="H18" s="243">
        <v>4</v>
      </c>
      <c r="I18" s="243">
        <f t="shared" si="6"/>
        <v>40</v>
      </c>
      <c r="J18" s="243">
        <f t="shared" si="7"/>
        <v>40</v>
      </c>
      <c r="K18" s="249">
        <f t="shared" ref="K18:K35" si="16">C18+F18+I18</f>
        <v>180</v>
      </c>
      <c r="L18" s="250">
        <f t="shared" ref="L18:L35" si="17">D18+G18+J18</f>
        <v>180</v>
      </c>
      <c r="M18" s="251">
        <f t="shared" si="8"/>
        <v>100</v>
      </c>
      <c r="N18" s="252"/>
      <c r="O18" s="243">
        <f t="shared" si="9"/>
        <v>0</v>
      </c>
      <c r="P18" s="248">
        <f t="shared" si="14"/>
        <v>0</v>
      </c>
      <c r="Q18" s="243">
        <f t="shared" si="10"/>
        <v>140</v>
      </c>
      <c r="R18" s="248">
        <f t="shared" si="14"/>
        <v>140</v>
      </c>
      <c r="S18" s="243">
        <f t="shared" si="11"/>
        <v>40</v>
      </c>
      <c r="T18" s="248">
        <f t="shared" si="15"/>
        <v>40</v>
      </c>
      <c r="U18" s="249">
        <f t="shared" si="12"/>
        <v>180</v>
      </c>
      <c r="V18" s="250">
        <f t="shared" si="12"/>
        <v>180</v>
      </c>
      <c r="W18" s="251">
        <f t="shared" si="13"/>
        <v>100</v>
      </c>
      <c r="X18" s="252"/>
    </row>
    <row r="19" spans="1:24" x14ac:dyDescent="0.2">
      <c r="A19" s="248" t="s">
        <v>83</v>
      </c>
      <c r="B19" s="248">
        <v>18</v>
      </c>
      <c r="C19" s="243">
        <f t="shared" si="2"/>
        <v>180</v>
      </c>
      <c r="D19" s="243">
        <f t="shared" si="3"/>
        <v>180</v>
      </c>
      <c r="E19" s="243"/>
      <c r="F19" s="243">
        <f t="shared" si="4"/>
        <v>0</v>
      </c>
      <c r="G19" s="243">
        <f t="shared" si="5"/>
        <v>0</v>
      </c>
      <c r="H19" s="243"/>
      <c r="I19" s="243">
        <f t="shared" si="6"/>
        <v>0</v>
      </c>
      <c r="J19" s="243">
        <f t="shared" si="7"/>
        <v>0</v>
      </c>
      <c r="K19" s="249">
        <f t="shared" si="16"/>
        <v>180</v>
      </c>
      <c r="L19" s="250">
        <f t="shared" si="17"/>
        <v>180</v>
      </c>
      <c r="M19" s="251">
        <f t="shared" si="8"/>
        <v>100</v>
      </c>
      <c r="N19" s="252"/>
      <c r="O19" s="243">
        <f t="shared" si="9"/>
        <v>180</v>
      </c>
      <c r="P19" s="243">
        <f t="shared" si="14"/>
        <v>180</v>
      </c>
      <c r="Q19" s="243">
        <f t="shared" si="10"/>
        <v>0</v>
      </c>
      <c r="R19" s="243">
        <f t="shared" si="14"/>
        <v>0</v>
      </c>
      <c r="S19" s="243">
        <f t="shared" si="11"/>
        <v>0</v>
      </c>
      <c r="T19" s="243">
        <f t="shared" si="15"/>
        <v>0</v>
      </c>
      <c r="U19" s="249">
        <f t="shared" si="12"/>
        <v>180</v>
      </c>
      <c r="V19" s="250">
        <f t="shared" si="12"/>
        <v>180</v>
      </c>
      <c r="W19" s="251">
        <f t="shared" si="13"/>
        <v>100</v>
      </c>
      <c r="X19" s="252"/>
    </row>
    <row r="20" spans="1:24" x14ac:dyDescent="0.2">
      <c r="A20" s="248" t="s">
        <v>133</v>
      </c>
      <c r="B20" s="248"/>
      <c r="C20" s="243">
        <f t="shared" si="2"/>
        <v>0</v>
      </c>
      <c r="D20" s="243">
        <f t="shared" si="3"/>
        <v>0</v>
      </c>
      <c r="E20" s="243">
        <v>18</v>
      </c>
      <c r="F20" s="243">
        <f t="shared" si="4"/>
        <v>180</v>
      </c>
      <c r="G20" s="243">
        <f t="shared" si="5"/>
        <v>180</v>
      </c>
      <c r="H20" s="243">
        <v>2</v>
      </c>
      <c r="I20" s="243">
        <f t="shared" si="6"/>
        <v>20</v>
      </c>
      <c r="J20" s="243">
        <f t="shared" si="7"/>
        <v>20</v>
      </c>
      <c r="K20" s="249">
        <f t="shared" si="16"/>
        <v>200</v>
      </c>
      <c r="L20" s="250">
        <f t="shared" si="17"/>
        <v>200</v>
      </c>
      <c r="M20" s="251">
        <f t="shared" si="8"/>
        <v>100</v>
      </c>
      <c r="N20" s="252"/>
      <c r="O20" s="243">
        <f t="shared" si="9"/>
        <v>0</v>
      </c>
      <c r="P20" s="248">
        <f t="shared" si="14"/>
        <v>0</v>
      </c>
      <c r="Q20" s="243">
        <f t="shared" si="10"/>
        <v>180</v>
      </c>
      <c r="R20" s="248">
        <f t="shared" si="14"/>
        <v>180</v>
      </c>
      <c r="S20" s="243">
        <f t="shared" si="11"/>
        <v>20</v>
      </c>
      <c r="T20" s="248">
        <f t="shared" si="15"/>
        <v>20</v>
      </c>
      <c r="U20" s="249">
        <f t="shared" si="12"/>
        <v>200</v>
      </c>
      <c r="V20" s="250">
        <f t="shared" si="12"/>
        <v>200</v>
      </c>
      <c r="W20" s="251">
        <f t="shared" si="13"/>
        <v>100</v>
      </c>
      <c r="X20" s="252"/>
    </row>
    <row r="21" spans="1:24" x14ac:dyDescent="0.2">
      <c r="A21" s="248" t="s">
        <v>132</v>
      </c>
      <c r="B21" s="248"/>
      <c r="C21" s="243">
        <f t="shared" si="2"/>
        <v>0</v>
      </c>
      <c r="D21" s="243">
        <f t="shared" si="3"/>
        <v>0</v>
      </c>
      <c r="E21" s="243">
        <v>18</v>
      </c>
      <c r="F21" s="243">
        <f t="shared" si="4"/>
        <v>180</v>
      </c>
      <c r="G21" s="243">
        <f t="shared" si="5"/>
        <v>180</v>
      </c>
      <c r="H21" s="243">
        <v>2</v>
      </c>
      <c r="I21" s="243">
        <f t="shared" si="6"/>
        <v>20</v>
      </c>
      <c r="J21" s="243">
        <f t="shared" si="7"/>
        <v>20</v>
      </c>
      <c r="K21" s="249">
        <f t="shared" si="16"/>
        <v>200</v>
      </c>
      <c r="L21" s="250">
        <f t="shared" si="17"/>
        <v>200</v>
      </c>
      <c r="M21" s="251">
        <f t="shared" si="8"/>
        <v>100</v>
      </c>
      <c r="N21" s="252"/>
      <c r="O21" s="243">
        <f t="shared" si="9"/>
        <v>0</v>
      </c>
      <c r="P21" s="248">
        <f t="shared" si="14"/>
        <v>0</v>
      </c>
      <c r="Q21" s="243">
        <f t="shared" si="10"/>
        <v>180</v>
      </c>
      <c r="R21" s="248">
        <f t="shared" si="14"/>
        <v>180</v>
      </c>
      <c r="S21" s="243">
        <f t="shared" si="11"/>
        <v>20</v>
      </c>
      <c r="T21" s="248">
        <f t="shared" si="15"/>
        <v>20</v>
      </c>
      <c r="U21" s="249">
        <f t="shared" si="12"/>
        <v>200</v>
      </c>
      <c r="V21" s="250">
        <f t="shared" si="12"/>
        <v>200</v>
      </c>
      <c r="W21" s="251">
        <f t="shared" si="13"/>
        <v>100</v>
      </c>
      <c r="X21" s="252"/>
    </row>
    <row r="22" spans="1:24" x14ac:dyDescent="0.2">
      <c r="A22" s="248" t="s">
        <v>131</v>
      </c>
      <c r="B22" s="248"/>
      <c r="C22" s="243">
        <f t="shared" si="2"/>
        <v>0</v>
      </c>
      <c r="D22" s="243">
        <f t="shared" si="3"/>
        <v>0</v>
      </c>
      <c r="E22" s="243">
        <v>10</v>
      </c>
      <c r="F22" s="243">
        <f t="shared" si="4"/>
        <v>100</v>
      </c>
      <c r="G22" s="243">
        <f t="shared" si="5"/>
        <v>100</v>
      </c>
      <c r="H22" s="243">
        <v>4</v>
      </c>
      <c r="I22" s="243">
        <f t="shared" si="6"/>
        <v>40</v>
      </c>
      <c r="J22" s="243">
        <f t="shared" si="7"/>
        <v>40</v>
      </c>
      <c r="K22" s="249">
        <f t="shared" si="16"/>
        <v>140</v>
      </c>
      <c r="L22" s="250">
        <f t="shared" si="17"/>
        <v>140</v>
      </c>
      <c r="M22" s="251">
        <f t="shared" si="8"/>
        <v>100</v>
      </c>
      <c r="N22" s="252"/>
      <c r="O22" s="243">
        <f t="shared" si="9"/>
        <v>0</v>
      </c>
      <c r="P22" s="248">
        <f t="shared" si="14"/>
        <v>0</v>
      </c>
      <c r="Q22" s="243">
        <f t="shared" si="10"/>
        <v>100</v>
      </c>
      <c r="R22" s="248">
        <f t="shared" si="14"/>
        <v>100</v>
      </c>
      <c r="S22" s="243">
        <f t="shared" si="11"/>
        <v>40</v>
      </c>
      <c r="T22" s="248">
        <f t="shared" si="15"/>
        <v>40</v>
      </c>
      <c r="U22" s="249">
        <f t="shared" si="12"/>
        <v>140</v>
      </c>
      <c r="V22" s="250">
        <f t="shared" si="12"/>
        <v>140</v>
      </c>
      <c r="W22" s="251">
        <f t="shared" si="13"/>
        <v>100</v>
      </c>
      <c r="X22" s="252"/>
    </row>
    <row r="23" spans="1:24" x14ac:dyDescent="0.2">
      <c r="A23" s="248" t="s">
        <v>159</v>
      </c>
      <c r="B23" s="248"/>
      <c r="C23" s="243">
        <f t="shared" si="2"/>
        <v>0</v>
      </c>
      <c r="D23" s="243">
        <f t="shared" si="3"/>
        <v>0</v>
      </c>
      <c r="E23" s="243"/>
      <c r="F23" s="243">
        <f t="shared" si="4"/>
        <v>0</v>
      </c>
      <c r="G23" s="243">
        <f t="shared" si="5"/>
        <v>0</v>
      </c>
      <c r="H23" s="243"/>
      <c r="I23" s="243">
        <f t="shared" si="6"/>
        <v>0</v>
      </c>
      <c r="J23" s="243">
        <f t="shared" si="7"/>
        <v>0</v>
      </c>
      <c r="K23" s="249">
        <f t="shared" si="16"/>
        <v>0</v>
      </c>
      <c r="L23" s="250">
        <f t="shared" si="17"/>
        <v>0</v>
      </c>
      <c r="M23" s="251" t="e">
        <f t="shared" si="8"/>
        <v>#DIV/0!</v>
      </c>
      <c r="N23" s="252"/>
      <c r="O23" s="243">
        <f t="shared" si="9"/>
        <v>0</v>
      </c>
      <c r="P23" s="248">
        <f t="shared" si="14"/>
        <v>0</v>
      </c>
      <c r="Q23" s="243">
        <f t="shared" si="10"/>
        <v>0</v>
      </c>
      <c r="R23" s="248">
        <f t="shared" si="14"/>
        <v>0</v>
      </c>
      <c r="S23" s="243">
        <f t="shared" si="11"/>
        <v>0</v>
      </c>
      <c r="T23" s="248">
        <f t="shared" si="15"/>
        <v>0</v>
      </c>
      <c r="U23" s="249">
        <f t="shared" si="12"/>
        <v>0</v>
      </c>
      <c r="V23" s="250">
        <f t="shared" si="12"/>
        <v>0</v>
      </c>
      <c r="W23" s="251" t="e">
        <f t="shared" si="13"/>
        <v>#DIV/0!</v>
      </c>
      <c r="X23" s="252"/>
    </row>
    <row r="24" spans="1:24" x14ac:dyDescent="0.2">
      <c r="A24" s="248" t="s">
        <v>130</v>
      </c>
      <c r="B24" s="248"/>
      <c r="C24" s="243">
        <f t="shared" si="2"/>
        <v>0</v>
      </c>
      <c r="D24" s="243">
        <f t="shared" si="3"/>
        <v>0</v>
      </c>
      <c r="E24" s="243">
        <v>21</v>
      </c>
      <c r="F24" s="243">
        <f t="shared" si="4"/>
        <v>210</v>
      </c>
      <c r="G24" s="243">
        <f t="shared" si="5"/>
        <v>210</v>
      </c>
      <c r="H24" s="243">
        <v>2</v>
      </c>
      <c r="I24" s="243">
        <f t="shared" si="6"/>
        <v>20</v>
      </c>
      <c r="J24" s="243">
        <f t="shared" si="7"/>
        <v>20</v>
      </c>
      <c r="K24" s="249">
        <f t="shared" si="16"/>
        <v>230</v>
      </c>
      <c r="L24" s="250">
        <f t="shared" si="17"/>
        <v>230</v>
      </c>
      <c r="M24" s="251">
        <f t="shared" si="8"/>
        <v>100</v>
      </c>
      <c r="N24" s="252"/>
      <c r="O24" s="243">
        <f t="shared" si="9"/>
        <v>0</v>
      </c>
      <c r="P24" s="248">
        <f t="shared" si="14"/>
        <v>0</v>
      </c>
      <c r="Q24" s="243">
        <f t="shared" si="10"/>
        <v>210</v>
      </c>
      <c r="R24" s="248">
        <f t="shared" si="14"/>
        <v>210</v>
      </c>
      <c r="S24" s="243">
        <f t="shared" si="11"/>
        <v>20</v>
      </c>
      <c r="T24" s="248">
        <f t="shared" si="15"/>
        <v>20</v>
      </c>
      <c r="U24" s="249">
        <f t="shared" si="12"/>
        <v>230</v>
      </c>
      <c r="V24" s="250">
        <f t="shared" si="12"/>
        <v>230</v>
      </c>
      <c r="W24" s="251">
        <f t="shared" si="13"/>
        <v>100</v>
      </c>
      <c r="X24" s="252"/>
    </row>
    <row r="25" spans="1:24" x14ac:dyDescent="0.2">
      <c r="A25" s="248" t="s">
        <v>129</v>
      </c>
      <c r="B25" s="248"/>
      <c r="C25" s="243">
        <f t="shared" si="2"/>
        <v>0</v>
      </c>
      <c r="D25" s="243">
        <f t="shared" si="3"/>
        <v>0</v>
      </c>
      <c r="E25" s="243">
        <v>10</v>
      </c>
      <c r="F25" s="243">
        <f t="shared" si="4"/>
        <v>100</v>
      </c>
      <c r="G25" s="243">
        <f t="shared" si="5"/>
        <v>100</v>
      </c>
      <c r="H25" s="243">
        <v>6</v>
      </c>
      <c r="I25" s="243">
        <f t="shared" si="6"/>
        <v>60</v>
      </c>
      <c r="J25" s="243">
        <f t="shared" si="7"/>
        <v>60</v>
      </c>
      <c r="K25" s="249">
        <f t="shared" si="16"/>
        <v>160</v>
      </c>
      <c r="L25" s="250">
        <f t="shared" si="17"/>
        <v>160</v>
      </c>
      <c r="M25" s="251">
        <f t="shared" si="8"/>
        <v>100</v>
      </c>
      <c r="N25" s="252"/>
      <c r="O25" s="243">
        <f t="shared" si="9"/>
        <v>0</v>
      </c>
      <c r="P25" s="248">
        <f t="shared" si="14"/>
        <v>0</v>
      </c>
      <c r="Q25" s="243">
        <f t="shared" si="10"/>
        <v>100</v>
      </c>
      <c r="R25" s="248">
        <f t="shared" si="14"/>
        <v>100</v>
      </c>
      <c r="S25" s="243">
        <f t="shared" si="11"/>
        <v>60</v>
      </c>
      <c r="T25" s="248">
        <f t="shared" si="15"/>
        <v>60</v>
      </c>
      <c r="U25" s="249">
        <f t="shared" si="12"/>
        <v>160</v>
      </c>
      <c r="V25" s="250">
        <f t="shared" si="12"/>
        <v>160</v>
      </c>
      <c r="W25" s="251">
        <f t="shared" si="13"/>
        <v>100</v>
      </c>
      <c r="X25" s="252"/>
    </row>
    <row r="26" spans="1:24" x14ac:dyDescent="0.2">
      <c r="A26" s="248" t="s">
        <v>128</v>
      </c>
      <c r="B26" s="248"/>
      <c r="C26" s="243">
        <f t="shared" si="2"/>
        <v>0</v>
      </c>
      <c r="D26" s="243">
        <f t="shared" si="3"/>
        <v>0</v>
      </c>
      <c r="E26" s="243">
        <v>26</v>
      </c>
      <c r="F26" s="243">
        <f t="shared" si="4"/>
        <v>260</v>
      </c>
      <c r="G26" s="243">
        <f t="shared" si="5"/>
        <v>260</v>
      </c>
      <c r="H26" s="243">
        <v>4</v>
      </c>
      <c r="I26" s="243">
        <f t="shared" si="6"/>
        <v>40</v>
      </c>
      <c r="J26" s="243">
        <f t="shared" si="7"/>
        <v>40</v>
      </c>
      <c r="K26" s="249">
        <f t="shared" si="16"/>
        <v>300</v>
      </c>
      <c r="L26" s="250">
        <f t="shared" si="17"/>
        <v>300</v>
      </c>
      <c r="M26" s="251">
        <f t="shared" si="8"/>
        <v>100</v>
      </c>
      <c r="N26" s="252"/>
      <c r="O26" s="243">
        <f t="shared" si="9"/>
        <v>0</v>
      </c>
      <c r="P26" s="248">
        <f t="shared" ref="P26:R35" si="18">O26</f>
        <v>0</v>
      </c>
      <c r="Q26" s="243">
        <f t="shared" si="10"/>
        <v>260</v>
      </c>
      <c r="R26" s="248">
        <f t="shared" si="18"/>
        <v>260</v>
      </c>
      <c r="S26" s="243">
        <f t="shared" si="11"/>
        <v>40</v>
      </c>
      <c r="T26" s="248">
        <f t="shared" si="15"/>
        <v>40</v>
      </c>
      <c r="U26" s="249">
        <f t="shared" si="12"/>
        <v>300</v>
      </c>
      <c r="V26" s="250">
        <f t="shared" si="12"/>
        <v>300</v>
      </c>
      <c r="W26" s="251">
        <f t="shared" si="13"/>
        <v>100</v>
      </c>
      <c r="X26" s="252"/>
    </row>
    <row r="27" spans="1:24" x14ac:dyDescent="0.2">
      <c r="A27" s="248" t="s">
        <v>160</v>
      </c>
      <c r="B27" s="248"/>
      <c r="C27" s="243">
        <f t="shared" si="2"/>
        <v>0</v>
      </c>
      <c r="D27" s="243">
        <f t="shared" si="3"/>
        <v>0</v>
      </c>
      <c r="E27" s="243"/>
      <c r="F27" s="243">
        <f t="shared" si="4"/>
        <v>0</v>
      </c>
      <c r="G27" s="243">
        <f t="shared" si="5"/>
        <v>0</v>
      </c>
      <c r="H27" s="243"/>
      <c r="I27" s="243">
        <f t="shared" si="6"/>
        <v>0</v>
      </c>
      <c r="J27" s="243">
        <f t="shared" si="7"/>
        <v>0</v>
      </c>
      <c r="K27" s="249">
        <f t="shared" si="16"/>
        <v>0</v>
      </c>
      <c r="L27" s="250">
        <f t="shared" si="17"/>
        <v>0</v>
      </c>
      <c r="M27" s="251" t="e">
        <f t="shared" si="8"/>
        <v>#DIV/0!</v>
      </c>
      <c r="N27" s="252"/>
      <c r="O27" s="243">
        <f t="shared" si="9"/>
        <v>0</v>
      </c>
      <c r="P27" s="248">
        <f t="shared" si="18"/>
        <v>0</v>
      </c>
      <c r="Q27" s="243">
        <f t="shared" si="10"/>
        <v>0</v>
      </c>
      <c r="R27" s="248">
        <f t="shared" si="18"/>
        <v>0</v>
      </c>
      <c r="S27" s="243">
        <f t="shared" si="11"/>
        <v>0</v>
      </c>
      <c r="T27" s="248">
        <f t="shared" si="15"/>
        <v>0</v>
      </c>
      <c r="U27" s="249">
        <f t="shared" si="12"/>
        <v>0</v>
      </c>
      <c r="V27" s="250">
        <f t="shared" si="12"/>
        <v>0</v>
      </c>
      <c r="W27" s="251" t="e">
        <f t="shared" si="13"/>
        <v>#DIV/0!</v>
      </c>
      <c r="X27" s="252"/>
    </row>
    <row r="28" spans="1:24" x14ac:dyDescent="0.2">
      <c r="A28" s="248" t="s">
        <v>161</v>
      </c>
      <c r="B28" s="248"/>
      <c r="C28" s="243">
        <f t="shared" si="2"/>
        <v>0</v>
      </c>
      <c r="D28" s="243">
        <f t="shared" si="3"/>
        <v>0</v>
      </c>
      <c r="E28" s="243"/>
      <c r="F28" s="243">
        <f t="shared" si="4"/>
        <v>0</v>
      </c>
      <c r="G28" s="243">
        <f t="shared" si="5"/>
        <v>0</v>
      </c>
      <c r="H28" s="243"/>
      <c r="I28" s="243">
        <f t="shared" si="6"/>
        <v>0</v>
      </c>
      <c r="J28" s="243">
        <f t="shared" si="7"/>
        <v>0</v>
      </c>
      <c r="K28" s="249">
        <f t="shared" si="16"/>
        <v>0</v>
      </c>
      <c r="L28" s="250">
        <f t="shared" si="17"/>
        <v>0</v>
      </c>
      <c r="M28" s="251" t="e">
        <f t="shared" si="8"/>
        <v>#DIV/0!</v>
      </c>
      <c r="N28" s="252"/>
      <c r="O28" s="243">
        <f t="shared" si="9"/>
        <v>0</v>
      </c>
      <c r="P28" s="243">
        <f t="shared" si="18"/>
        <v>0</v>
      </c>
      <c r="Q28" s="243">
        <f t="shared" si="10"/>
        <v>0</v>
      </c>
      <c r="R28" s="243">
        <f t="shared" si="18"/>
        <v>0</v>
      </c>
      <c r="S28" s="243">
        <f t="shared" si="11"/>
        <v>0</v>
      </c>
      <c r="T28" s="243">
        <f t="shared" si="15"/>
        <v>0</v>
      </c>
      <c r="U28" s="249">
        <f t="shared" si="12"/>
        <v>0</v>
      </c>
      <c r="V28" s="250">
        <f t="shared" si="12"/>
        <v>0</v>
      </c>
      <c r="W28" s="251" t="e">
        <f t="shared" si="13"/>
        <v>#DIV/0!</v>
      </c>
      <c r="X28" s="252"/>
    </row>
    <row r="29" spans="1:24" x14ac:dyDescent="0.2">
      <c r="A29" s="248" t="s">
        <v>162</v>
      </c>
      <c r="B29" s="248">
        <v>2</v>
      </c>
      <c r="C29" s="243">
        <f t="shared" si="2"/>
        <v>20</v>
      </c>
      <c r="D29" s="243">
        <f t="shared" si="3"/>
        <v>20</v>
      </c>
      <c r="E29" s="243">
        <v>5</v>
      </c>
      <c r="F29" s="243">
        <f t="shared" si="4"/>
        <v>50</v>
      </c>
      <c r="G29" s="243">
        <f t="shared" si="5"/>
        <v>50</v>
      </c>
      <c r="H29" s="243"/>
      <c r="I29" s="243">
        <f t="shared" si="6"/>
        <v>0</v>
      </c>
      <c r="J29" s="243">
        <f t="shared" si="7"/>
        <v>0</v>
      </c>
      <c r="K29" s="249">
        <f t="shared" si="16"/>
        <v>70</v>
      </c>
      <c r="L29" s="250">
        <f t="shared" si="17"/>
        <v>70</v>
      </c>
      <c r="M29" s="251">
        <f t="shared" si="8"/>
        <v>100</v>
      </c>
      <c r="N29" s="252"/>
      <c r="O29" s="243">
        <f t="shared" si="9"/>
        <v>20</v>
      </c>
      <c r="P29" s="248">
        <f t="shared" si="18"/>
        <v>20</v>
      </c>
      <c r="Q29" s="243">
        <f t="shared" si="10"/>
        <v>50</v>
      </c>
      <c r="R29" s="248">
        <f t="shared" si="18"/>
        <v>50</v>
      </c>
      <c r="S29" s="243">
        <f t="shared" si="11"/>
        <v>0</v>
      </c>
      <c r="T29" s="248">
        <f t="shared" si="15"/>
        <v>0</v>
      </c>
      <c r="U29" s="249">
        <f t="shared" si="12"/>
        <v>70</v>
      </c>
      <c r="V29" s="250">
        <f t="shared" si="12"/>
        <v>70</v>
      </c>
      <c r="W29" s="251">
        <f t="shared" si="13"/>
        <v>100</v>
      </c>
      <c r="X29" s="252"/>
    </row>
    <row r="30" spans="1:24" x14ac:dyDescent="0.2">
      <c r="A30" s="248" t="s">
        <v>134</v>
      </c>
      <c r="B30" s="248">
        <v>9</v>
      </c>
      <c r="C30" s="243">
        <f t="shared" si="2"/>
        <v>90</v>
      </c>
      <c r="D30" s="243">
        <f t="shared" si="3"/>
        <v>90</v>
      </c>
      <c r="E30" s="243">
        <v>11</v>
      </c>
      <c r="F30" s="243">
        <f t="shared" si="4"/>
        <v>110</v>
      </c>
      <c r="G30" s="243">
        <f t="shared" si="5"/>
        <v>110</v>
      </c>
      <c r="H30" s="243"/>
      <c r="I30" s="243">
        <f t="shared" si="6"/>
        <v>0</v>
      </c>
      <c r="J30" s="243">
        <f t="shared" si="7"/>
        <v>0</v>
      </c>
      <c r="K30" s="249">
        <f t="shared" si="16"/>
        <v>200</v>
      </c>
      <c r="L30" s="250">
        <f t="shared" si="17"/>
        <v>200</v>
      </c>
      <c r="M30" s="251">
        <f t="shared" si="8"/>
        <v>100</v>
      </c>
      <c r="N30" s="252"/>
      <c r="O30" s="243">
        <f t="shared" si="9"/>
        <v>90</v>
      </c>
      <c r="P30" s="248">
        <f t="shared" si="18"/>
        <v>90</v>
      </c>
      <c r="Q30" s="243">
        <f t="shared" si="10"/>
        <v>110</v>
      </c>
      <c r="R30" s="248">
        <f t="shared" si="18"/>
        <v>110</v>
      </c>
      <c r="S30" s="243">
        <f t="shared" si="11"/>
        <v>0</v>
      </c>
      <c r="T30" s="248">
        <f t="shared" si="15"/>
        <v>0</v>
      </c>
      <c r="U30" s="249">
        <f t="shared" si="12"/>
        <v>200</v>
      </c>
      <c r="V30" s="250">
        <f t="shared" si="12"/>
        <v>200</v>
      </c>
      <c r="W30" s="251">
        <f t="shared" si="13"/>
        <v>100</v>
      </c>
      <c r="X30" s="252"/>
    </row>
    <row r="31" spans="1:24" s="221" customFormat="1" ht="14.25" x14ac:dyDescent="0.2">
      <c r="A31" s="248" t="s">
        <v>89</v>
      </c>
      <c r="B31" s="248">
        <v>9</v>
      </c>
      <c r="C31" s="243">
        <f t="shared" si="2"/>
        <v>90</v>
      </c>
      <c r="D31" s="243">
        <f t="shared" si="3"/>
        <v>90</v>
      </c>
      <c r="E31" s="243">
        <v>6.5</v>
      </c>
      <c r="F31" s="243">
        <f t="shared" si="4"/>
        <v>65</v>
      </c>
      <c r="G31" s="243">
        <f t="shared" si="5"/>
        <v>65</v>
      </c>
      <c r="H31" s="243"/>
      <c r="I31" s="243">
        <f t="shared" si="6"/>
        <v>0</v>
      </c>
      <c r="J31" s="243">
        <f t="shared" si="7"/>
        <v>0</v>
      </c>
      <c r="K31" s="249">
        <f t="shared" si="16"/>
        <v>155</v>
      </c>
      <c r="L31" s="250">
        <f t="shared" si="17"/>
        <v>155</v>
      </c>
      <c r="M31" s="251">
        <f t="shared" si="8"/>
        <v>100</v>
      </c>
      <c r="N31" s="252"/>
      <c r="O31" s="243">
        <f t="shared" si="9"/>
        <v>90</v>
      </c>
      <c r="P31" s="248">
        <f t="shared" si="18"/>
        <v>90</v>
      </c>
      <c r="Q31" s="243">
        <f t="shared" si="10"/>
        <v>65</v>
      </c>
      <c r="R31" s="248">
        <f t="shared" si="18"/>
        <v>65</v>
      </c>
      <c r="S31" s="243">
        <f t="shared" si="11"/>
        <v>0</v>
      </c>
      <c r="T31" s="248">
        <f t="shared" si="15"/>
        <v>0</v>
      </c>
      <c r="U31" s="249">
        <f t="shared" si="12"/>
        <v>155</v>
      </c>
      <c r="V31" s="250">
        <f t="shared" si="12"/>
        <v>155</v>
      </c>
      <c r="W31" s="251">
        <f t="shared" si="13"/>
        <v>100</v>
      </c>
      <c r="X31" s="252"/>
    </row>
    <row r="32" spans="1:24" x14ac:dyDescent="0.2">
      <c r="A32" s="248" t="s">
        <v>91</v>
      </c>
      <c r="B32" s="248"/>
      <c r="C32" s="243">
        <f t="shared" si="2"/>
        <v>0</v>
      </c>
      <c r="D32" s="243">
        <f t="shared" si="3"/>
        <v>0</v>
      </c>
      <c r="E32" s="243">
        <v>5</v>
      </c>
      <c r="F32" s="243">
        <f t="shared" si="4"/>
        <v>50</v>
      </c>
      <c r="G32" s="243">
        <f t="shared" si="5"/>
        <v>50</v>
      </c>
      <c r="H32" s="243">
        <v>2</v>
      </c>
      <c r="I32" s="243">
        <f t="shared" si="6"/>
        <v>20</v>
      </c>
      <c r="J32" s="243">
        <f t="shared" si="7"/>
        <v>20</v>
      </c>
      <c r="K32" s="249">
        <f t="shared" si="16"/>
        <v>70</v>
      </c>
      <c r="L32" s="250">
        <f t="shared" si="17"/>
        <v>70</v>
      </c>
      <c r="M32" s="251">
        <f t="shared" si="8"/>
        <v>100</v>
      </c>
      <c r="N32" s="252"/>
      <c r="O32" s="243">
        <f t="shared" si="9"/>
        <v>0</v>
      </c>
      <c r="P32" s="248">
        <f t="shared" si="18"/>
        <v>0</v>
      </c>
      <c r="Q32" s="243">
        <f t="shared" si="10"/>
        <v>50</v>
      </c>
      <c r="R32" s="248">
        <f t="shared" si="18"/>
        <v>50</v>
      </c>
      <c r="S32" s="243">
        <f t="shared" si="11"/>
        <v>20</v>
      </c>
      <c r="T32" s="248">
        <f t="shared" si="15"/>
        <v>20</v>
      </c>
      <c r="U32" s="249">
        <f t="shared" si="12"/>
        <v>70</v>
      </c>
      <c r="V32" s="250">
        <f t="shared" si="12"/>
        <v>70</v>
      </c>
      <c r="W32" s="251">
        <f t="shared" si="13"/>
        <v>100</v>
      </c>
      <c r="X32" s="252"/>
    </row>
    <row r="33" spans="1:24" x14ac:dyDescent="0.2">
      <c r="A33" s="248" t="s">
        <v>135</v>
      </c>
      <c r="B33" s="248">
        <v>9</v>
      </c>
      <c r="C33" s="243">
        <f t="shared" si="2"/>
        <v>90</v>
      </c>
      <c r="D33" s="243">
        <f t="shared" si="3"/>
        <v>90</v>
      </c>
      <c r="E33" s="243">
        <v>33</v>
      </c>
      <c r="F33" s="243">
        <f t="shared" si="4"/>
        <v>330</v>
      </c>
      <c r="G33" s="243">
        <f t="shared" si="5"/>
        <v>330</v>
      </c>
      <c r="H33" s="243"/>
      <c r="I33" s="243">
        <f t="shared" si="6"/>
        <v>0</v>
      </c>
      <c r="J33" s="243">
        <f t="shared" si="7"/>
        <v>0</v>
      </c>
      <c r="K33" s="249">
        <f t="shared" si="16"/>
        <v>420</v>
      </c>
      <c r="L33" s="250">
        <f t="shared" si="17"/>
        <v>420</v>
      </c>
      <c r="M33" s="251">
        <f t="shared" si="8"/>
        <v>100</v>
      </c>
      <c r="N33" s="252"/>
      <c r="O33" s="243">
        <f t="shared" si="9"/>
        <v>90</v>
      </c>
      <c r="P33" s="248">
        <f t="shared" si="18"/>
        <v>90</v>
      </c>
      <c r="Q33" s="243">
        <f t="shared" si="10"/>
        <v>330</v>
      </c>
      <c r="R33" s="248">
        <f t="shared" si="18"/>
        <v>330</v>
      </c>
      <c r="S33" s="243">
        <f t="shared" si="11"/>
        <v>0</v>
      </c>
      <c r="T33" s="248">
        <f t="shared" si="15"/>
        <v>0</v>
      </c>
      <c r="U33" s="249">
        <f t="shared" si="12"/>
        <v>420</v>
      </c>
      <c r="V33" s="250">
        <f t="shared" si="12"/>
        <v>420</v>
      </c>
      <c r="W33" s="251">
        <f t="shared" si="13"/>
        <v>100</v>
      </c>
      <c r="X33" s="252"/>
    </row>
    <row r="34" spans="1:24" x14ac:dyDescent="0.2">
      <c r="A34" s="253" t="s">
        <v>136</v>
      </c>
      <c r="B34" s="253">
        <v>18</v>
      </c>
      <c r="C34" s="243">
        <f t="shared" si="2"/>
        <v>180</v>
      </c>
      <c r="D34" s="243">
        <f t="shared" si="3"/>
        <v>180</v>
      </c>
      <c r="E34" s="243">
        <v>31</v>
      </c>
      <c r="F34" s="243">
        <f t="shared" si="4"/>
        <v>310</v>
      </c>
      <c r="G34" s="243">
        <f t="shared" si="5"/>
        <v>310</v>
      </c>
      <c r="H34" s="243">
        <v>4</v>
      </c>
      <c r="I34" s="243">
        <f t="shared" si="6"/>
        <v>40</v>
      </c>
      <c r="J34" s="243">
        <f t="shared" si="7"/>
        <v>40</v>
      </c>
      <c r="K34" s="249">
        <f t="shared" si="16"/>
        <v>530</v>
      </c>
      <c r="L34" s="250">
        <f t="shared" si="17"/>
        <v>530</v>
      </c>
      <c r="M34" s="251">
        <f t="shared" si="8"/>
        <v>100</v>
      </c>
      <c r="N34" s="252"/>
      <c r="O34" s="243">
        <f t="shared" si="9"/>
        <v>180</v>
      </c>
      <c r="P34" s="248">
        <f t="shared" si="18"/>
        <v>180</v>
      </c>
      <c r="Q34" s="243">
        <f t="shared" si="10"/>
        <v>310</v>
      </c>
      <c r="R34" s="248">
        <f t="shared" si="18"/>
        <v>310</v>
      </c>
      <c r="S34" s="243">
        <f t="shared" si="11"/>
        <v>40</v>
      </c>
      <c r="T34" s="248">
        <f t="shared" si="15"/>
        <v>40</v>
      </c>
      <c r="U34" s="249">
        <f t="shared" si="12"/>
        <v>530</v>
      </c>
      <c r="V34" s="250">
        <f t="shared" si="12"/>
        <v>530</v>
      </c>
      <c r="W34" s="251">
        <f t="shared" si="13"/>
        <v>100</v>
      </c>
      <c r="X34" s="252"/>
    </row>
    <row r="35" spans="1:24" ht="13.5" thickBot="1" x14ac:dyDescent="0.25">
      <c r="A35" s="253" t="s">
        <v>163</v>
      </c>
      <c r="B35" s="253"/>
      <c r="C35" s="243">
        <f t="shared" si="2"/>
        <v>0</v>
      </c>
      <c r="D35" s="243">
        <f t="shared" si="3"/>
        <v>0</v>
      </c>
      <c r="E35" s="732"/>
      <c r="F35" s="243">
        <f t="shared" ref="F35" si="19">E35*8</f>
        <v>0</v>
      </c>
      <c r="G35" s="243">
        <f t="shared" ref="G35" si="20">E35*8</f>
        <v>0</v>
      </c>
      <c r="H35" s="732">
        <v>2</v>
      </c>
      <c r="I35" s="243">
        <f>H35*10</f>
        <v>20</v>
      </c>
      <c r="J35" s="243">
        <f t="shared" si="7"/>
        <v>20</v>
      </c>
      <c r="K35" s="275">
        <f t="shared" si="16"/>
        <v>20</v>
      </c>
      <c r="L35" s="271">
        <f t="shared" si="17"/>
        <v>20</v>
      </c>
      <c r="M35" s="251">
        <f t="shared" si="8"/>
        <v>100</v>
      </c>
      <c r="N35" s="252"/>
      <c r="O35" s="243">
        <f t="shared" si="9"/>
        <v>0</v>
      </c>
      <c r="P35" s="248">
        <f t="shared" si="18"/>
        <v>0</v>
      </c>
      <c r="Q35" s="243">
        <f t="shared" si="10"/>
        <v>0</v>
      </c>
      <c r="R35" s="248">
        <f t="shared" si="18"/>
        <v>0</v>
      </c>
      <c r="S35" s="243">
        <f t="shared" si="11"/>
        <v>20</v>
      </c>
      <c r="T35" s="248">
        <f t="shared" si="15"/>
        <v>20</v>
      </c>
      <c r="U35" s="249">
        <f>O35+Q35+S35</f>
        <v>20</v>
      </c>
      <c r="V35" s="250">
        <f>P35+R35+T35</f>
        <v>20</v>
      </c>
      <c r="W35" s="251">
        <f t="shared" si="13"/>
        <v>100</v>
      </c>
      <c r="X35" s="252"/>
    </row>
    <row r="36" spans="1:24" ht="15.75" thickBot="1" x14ac:dyDescent="0.3">
      <c r="A36" s="254" t="s">
        <v>137</v>
      </c>
      <c r="B36" s="729">
        <f>SUM(B8:B35)</f>
        <v>196</v>
      </c>
      <c r="C36" s="255">
        <f t="shared" ref="C36:L36" si="21">SUM(C8:C35)</f>
        <v>1960</v>
      </c>
      <c r="D36" s="255">
        <f t="shared" si="21"/>
        <v>1960</v>
      </c>
      <c r="E36" s="255">
        <f t="shared" si="21"/>
        <v>432.5</v>
      </c>
      <c r="F36" s="255">
        <f t="shared" si="21"/>
        <v>4325</v>
      </c>
      <c r="G36" s="255">
        <f t="shared" si="21"/>
        <v>4325</v>
      </c>
      <c r="H36" s="255">
        <f t="shared" si="21"/>
        <v>69</v>
      </c>
      <c r="I36" s="255">
        <f t="shared" si="21"/>
        <v>690</v>
      </c>
      <c r="J36" s="256">
        <f t="shared" si="21"/>
        <v>690</v>
      </c>
      <c r="K36" s="277">
        <f t="shared" si="21"/>
        <v>6965</v>
      </c>
      <c r="L36" s="276">
        <f t="shared" si="21"/>
        <v>6965</v>
      </c>
      <c r="M36" s="274">
        <f>L36/K36*100</f>
        <v>100</v>
      </c>
      <c r="N36" s="258"/>
      <c r="O36" s="255">
        <f t="shared" ref="O36:V36" si="22">SUM(O8:O35)</f>
        <v>1960</v>
      </c>
      <c r="P36" s="255">
        <f t="shared" si="22"/>
        <v>1960</v>
      </c>
      <c r="Q36" s="255">
        <f t="shared" si="22"/>
        <v>4325</v>
      </c>
      <c r="R36" s="255">
        <f t="shared" si="22"/>
        <v>4325</v>
      </c>
      <c r="S36" s="255">
        <f t="shared" si="22"/>
        <v>680</v>
      </c>
      <c r="T36" s="255">
        <f t="shared" si="22"/>
        <v>680</v>
      </c>
      <c r="U36" s="256">
        <f t="shared" si="22"/>
        <v>6965</v>
      </c>
      <c r="V36" s="256">
        <f t="shared" si="22"/>
        <v>6965</v>
      </c>
      <c r="W36" s="257">
        <f>V36/U36*100</f>
        <v>100</v>
      </c>
      <c r="X36" s="258"/>
    </row>
    <row r="37" spans="1:24" ht="15" thickBot="1" x14ac:dyDescent="0.25">
      <c r="A37" s="1198" t="s">
        <v>138</v>
      </c>
      <c r="B37" s="1199"/>
      <c r="C37" s="1199"/>
      <c r="D37" s="1199"/>
      <c r="E37" s="1199"/>
      <c r="F37" s="1199"/>
      <c r="G37" s="1199"/>
      <c r="H37" s="1199"/>
      <c r="I37" s="1199"/>
      <c r="J37" s="1199"/>
      <c r="K37" s="1199"/>
      <c r="L37" s="1199"/>
      <c r="M37" s="1199"/>
      <c r="N37" s="1199"/>
      <c r="O37" s="1199"/>
      <c r="P37" s="1199"/>
      <c r="Q37" s="1199"/>
      <c r="R37" s="1199"/>
      <c r="S37" s="1199"/>
      <c r="T37" s="1199"/>
      <c r="U37" s="1199"/>
      <c r="V37" s="1199"/>
      <c r="W37" s="1200"/>
      <c r="X37" s="228"/>
    </row>
    <row r="38" spans="1:24" x14ac:dyDescent="0.2">
      <c r="A38" s="734" t="s">
        <v>310</v>
      </c>
      <c r="B38" s="243">
        <v>3</v>
      </c>
      <c r="C38" s="243">
        <f>B38*10</f>
        <v>30</v>
      </c>
      <c r="D38" s="243">
        <f>B38*10</f>
        <v>30</v>
      </c>
      <c r="E38" s="243"/>
      <c r="F38" s="243">
        <f>E38*10</f>
        <v>0</v>
      </c>
      <c r="G38" s="243">
        <f>E39*10</f>
        <v>0</v>
      </c>
      <c r="H38" s="243"/>
      <c r="I38" s="243"/>
      <c r="J38" s="243"/>
      <c r="K38" s="270">
        <f t="shared" ref="K38:L42" si="23">SUM(C38,F38,I38)</f>
        <v>30</v>
      </c>
      <c r="L38" s="271">
        <f t="shared" si="23"/>
        <v>30</v>
      </c>
      <c r="M38" s="272">
        <f t="shared" si="8"/>
        <v>100</v>
      </c>
      <c r="N38" s="252"/>
      <c r="O38" s="243">
        <f>C38</f>
        <v>30</v>
      </c>
      <c r="P38" s="243">
        <f>O38</f>
        <v>30</v>
      </c>
      <c r="Q38" s="243">
        <f t="shared" ref="Q38:Q55" si="24">F38</f>
        <v>0</v>
      </c>
      <c r="R38" s="243">
        <f>Q38</f>
        <v>0</v>
      </c>
      <c r="S38" s="243">
        <f t="shared" ref="S38:S55" si="25">I38</f>
        <v>0</v>
      </c>
      <c r="T38" s="243">
        <f>S38</f>
        <v>0</v>
      </c>
      <c r="U38" s="270">
        <f>SUM(O38,Q38,S38)</f>
        <v>30</v>
      </c>
      <c r="V38" s="271">
        <f>SUM(P38,R38,T38)</f>
        <v>30</v>
      </c>
      <c r="W38" s="272">
        <f t="shared" ref="W38:W57" si="26">V38/U38*100</f>
        <v>100</v>
      </c>
      <c r="X38" s="252"/>
    </row>
    <row r="39" spans="1:24" x14ac:dyDescent="0.2">
      <c r="A39" s="735" t="s">
        <v>311</v>
      </c>
      <c r="B39" s="248">
        <v>2</v>
      </c>
      <c r="C39" s="243">
        <f t="shared" ref="C39:C55" si="27">B39*10</f>
        <v>20</v>
      </c>
      <c r="D39" s="243">
        <f>B39*10</f>
        <v>20</v>
      </c>
      <c r="E39" s="243"/>
      <c r="F39" s="243">
        <v>20</v>
      </c>
      <c r="G39" s="243">
        <f t="shared" ref="G39:G55" si="28">E40*10</f>
        <v>20</v>
      </c>
      <c r="H39" s="243"/>
      <c r="I39" s="248"/>
      <c r="J39" s="243"/>
      <c r="K39" s="259">
        <f t="shared" si="23"/>
        <v>40</v>
      </c>
      <c r="L39" s="260">
        <f t="shared" si="23"/>
        <v>40</v>
      </c>
      <c r="M39" s="251">
        <f t="shared" si="8"/>
        <v>100</v>
      </c>
      <c r="N39" s="252"/>
      <c r="O39" s="243">
        <f t="shared" ref="O39:O55" si="29">C39</f>
        <v>20</v>
      </c>
      <c r="P39" s="243">
        <f t="shared" ref="P39:P55" si="30">O39</f>
        <v>20</v>
      </c>
      <c r="Q39" s="243">
        <f t="shared" si="24"/>
        <v>20</v>
      </c>
      <c r="R39" s="243">
        <f t="shared" ref="R39:R55" si="31">Q39</f>
        <v>20</v>
      </c>
      <c r="S39" s="243">
        <f t="shared" si="25"/>
        <v>0</v>
      </c>
      <c r="T39" s="243">
        <f t="shared" ref="T39:T55" si="32">S39</f>
        <v>0</v>
      </c>
      <c r="U39" s="259">
        <f>SUM(O39,Q39,S39)</f>
        <v>40</v>
      </c>
      <c r="V39" s="260">
        <f>SUM(P39,R39,T39)</f>
        <v>40</v>
      </c>
      <c r="W39" s="251">
        <f t="shared" si="26"/>
        <v>100</v>
      </c>
      <c r="X39" s="252"/>
    </row>
    <row r="40" spans="1:24" ht="20.25" customHeight="1" x14ac:dyDescent="0.2">
      <c r="A40" s="735" t="s">
        <v>313</v>
      </c>
      <c r="B40" s="248"/>
      <c r="C40" s="243">
        <f t="shared" si="27"/>
        <v>0</v>
      </c>
      <c r="D40" s="243"/>
      <c r="E40" s="243">
        <v>2</v>
      </c>
      <c r="F40" s="243">
        <f t="shared" ref="F40:F55" si="33">E40*10</f>
        <v>20</v>
      </c>
      <c r="G40" s="243">
        <v>20</v>
      </c>
      <c r="H40" s="243"/>
      <c r="I40" s="248"/>
      <c r="J40" s="243"/>
      <c r="K40" s="259">
        <f t="shared" si="23"/>
        <v>20</v>
      </c>
      <c r="L40" s="260">
        <v>20</v>
      </c>
      <c r="M40" s="251">
        <f t="shared" si="8"/>
        <v>100</v>
      </c>
      <c r="N40" s="252"/>
      <c r="O40" s="243">
        <f t="shared" si="29"/>
        <v>0</v>
      </c>
      <c r="P40" s="243">
        <f t="shared" si="30"/>
        <v>0</v>
      </c>
      <c r="Q40" s="243">
        <f t="shared" si="24"/>
        <v>20</v>
      </c>
      <c r="R40" s="243">
        <f t="shared" si="31"/>
        <v>20</v>
      </c>
      <c r="S40" s="243">
        <f t="shared" si="25"/>
        <v>0</v>
      </c>
      <c r="T40" s="243">
        <f t="shared" si="32"/>
        <v>0</v>
      </c>
      <c r="U40" s="259">
        <f t="shared" ref="U40:V55" si="34">SUM(O40,Q40,S40)</f>
        <v>20</v>
      </c>
      <c r="V40" s="260">
        <f t="shared" si="34"/>
        <v>20</v>
      </c>
      <c r="W40" s="251">
        <f t="shared" si="26"/>
        <v>100</v>
      </c>
      <c r="X40" s="252"/>
    </row>
    <row r="41" spans="1:24" ht="20.25" customHeight="1" x14ac:dyDescent="0.2">
      <c r="A41" s="735" t="s">
        <v>314</v>
      </c>
      <c r="B41" s="248"/>
      <c r="C41" s="243">
        <f t="shared" si="27"/>
        <v>0</v>
      </c>
      <c r="D41" s="243"/>
      <c r="E41" s="243">
        <v>3</v>
      </c>
      <c r="F41" s="243">
        <f t="shared" si="33"/>
        <v>30</v>
      </c>
      <c r="G41" s="243">
        <f t="shared" si="28"/>
        <v>30</v>
      </c>
      <c r="H41" s="243"/>
      <c r="I41" s="248"/>
      <c r="J41" s="243"/>
      <c r="K41" s="259">
        <f t="shared" si="23"/>
        <v>30</v>
      </c>
      <c r="L41" s="260">
        <f t="shared" si="23"/>
        <v>30</v>
      </c>
      <c r="M41" s="251">
        <f t="shared" si="8"/>
        <v>100</v>
      </c>
      <c r="N41" s="252"/>
      <c r="O41" s="243">
        <f t="shared" si="29"/>
        <v>0</v>
      </c>
      <c r="P41" s="243">
        <f t="shared" si="30"/>
        <v>0</v>
      </c>
      <c r="Q41" s="243">
        <f t="shared" si="24"/>
        <v>30</v>
      </c>
      <c r="R41" s="243">
        <f t="shared" si="31"/>
        <v>30</v>
      </c>
      <c r="S41" s="243">
        <f t="shared" si="25"/>
        <v>0</v>
      </c>
      <c r="T41" s="243">
        <f t="shared" si="32"/>
        <v>0</v>
      </c>
      <c r="U41" s="259">
        <f t="shared" si="34"/>
        <v>30</v>
      </c>
      <c r="V41" s="260">
        <f t="shared" si="34"/>
        <v>30</v>
      </c>
      <c r="W41" s="251">
        <f t="shared" si="26"/>
        <v>100</v>
      </c>
      <c r="X41" s="252"/>
    </row>
    <row r="42" spans="1:24" ht="20.25" customHeight="1" x14ac:dyDescent="0.2">
      <c r="A42" s="736" t="s">
        <v>315</v>
      </c>
      <c r="B42" s="737"/>
      <c r="C42" s="243">
        <f t="shared" si="27"/>
        <v>0</v>
      </c>
      <c r="D42" s="243"/>
      <c r="E42" s="243">
        <v>3</v>
      </c>
      <c r="F42" s="243">
        <f t="shared" si="33"/>
        <v>30</v>
      </c>
      <c r="G42" s="243">
        <v>30</v>
      </c>
      <c r="H42" s="243"/>
      <c r="I42" s="248"/>
      <c r="J42" s="243"/>
      <c r="K42" s="259">
        <f t="shared" si="23"/>
        <v>30</v>
      </c>
      <c r="L42" s="260">
        <f t="shared" si="23"/>
        <v>30</v>
      </c>
      <c r="M42" s="251">
        <f t="shared" si="8"/>
        <v>100</v>
      </c>
      <c r="N42" s="252"/>
      <c r="O42" s="243">
        <f t="shared" si="29"/>
        <v>0</v>
      </c>
      <c r="P42" s="243">
        <f t="shared" si="30"/>
        <v>0</v>
      </c>
      <c r="Q42" s="243">
        <f t="shared" si="24"/>
        <v>30</v>
      </c>
      <c r="R42" s="243">
        <f t="shared" si="31"/>
        <v>30</v>
      </c>
      <c r="S42" s="243">
        <f t="shared" si="25"/>
        <v>0</v>
      </c>
      <c r="T42" s="243">
        <f t="shared" si="32"/>
        <v>0</v>
      </c>
      <c r="U42" s="259">
        <f t="shared" si="34"/>
        <v>30</v>
      </c>
      <c r="V42" s="260">
        <f t="shared" si="34"/>
        <v>30</v>
      </c>
      <c r="W42" s="251">
        <f t="shared" si="26"/>
        <v>100</v>
      </c>
      <c r="X42" s="252"/>
    </row>
    <row r="43" spans="1:24" s="228" customFormat="1" ht="20.25" customHeight="1" x14ac:dyDescent="0.2">
      <c r="A43" s="736" t="s">
        <v>316</v>
      </c>
      <c r="B43" s="737"/>
      <c r="C43" s="243">
        <f t="shared" si="27"/>
        <v>0</v>
      </c>
      <c r="D43" s="243"/>
      <c r="E43" s="243">
        <v>8</v>
      </c>
      <c r="F43" s="243">
        <f t="shared" si="33"/>
        <v>80</v>
      </c>
      <c r="G43" s="243">
        <v>80</v>
      </c>
      <c r="H43" s="243"/>
      <c r="I43" s="248"/>
      <c r="J43" s="243"/>
      <c r="K43" s="259">
        <f>SUM(C43,F43,I43)</f>
        <v>80</v>
      </c>
      <c r="L43" s="260">
        <v>80</v>
      </c>
      <c r="M43" s="251">
        <f t="shared" si="8"/>
        <v>100</v>
      </c>
      <c r="N43" s="252"/>
      <c r="O43" s="243"/>
      <c r="P43" s="243"/>
      <c r="Q43" s="243">
        <f t="shared" si="24"/>
        <v>80</v>
      </c>
      <c r="R43" s="243">
        <f t="shared" si="31"/>
        <v>80</v>
      </c>
      <c r="S43" s="243"/>
      <c r="T43" s="243"/>
      <c r="U43" s="259">
        <v>64</v>
      </c>
      <c r="V43" s="260">
        <v>64</v>
      </c>
      <c r="W43" s="251">
        <f t="shared" si="26"/>
        <v>100</v>
      </c>
      <c r="X43" s="252"/>
    </row>
    <row r="44" spans="1:24" s="228" customFormat="1" ht="20.25" customHeight="1" x14ac:dyDescent="0.2">
      <c r="A44" s="736" t="s">
        <v>322</v>
      </c>
      <c r="B44" s="737"/>
      <c r="C44" s="243">
        <f t="shared" si="27"/>
        <v>0</v>
      </c>
      <c r="D44" s="243"/>
      <c r="E44" s="243">
        <v>1.5</v>
      </c>
      <c r="F44" s="243">
        <f t="shared" si="33"/>
        <v>15</v>
      </c>
      <c r="G44" s="243">
        <v>15</v>
      </c>
      <c r="H44" s="243"/>
      <c r="I44" s="248"/>
      <c r="J44" s="243"/>
      <c r="K44" s="259">
        <f>SUM(C44,F44,I44)</f>
        <v>15</v>
      </c>
      <c r="L44" s="260">
        <v>15</v>
      </c>
      <c r="M44" s="251">
        <f t="shared" si="8"/>
        <v>100</v>
      </c>
      <c r="N44" s="252"/>
      <c r="O44" s="243"/>
      <c r="P44" s="243"/>
      <c r="Q44" s="243">
        <f t="shared" si="24"/>
        <v>15</v>
      </c>
      <c r="R44" s="243">
        <f t="shared" si="31"/>
        <v>15</v>
      </c>
      <c r="S44" s="243"/>
      <c r="T44" s="243"/>
      <c r="U44" s="259">
        <v>12</v>
      </c>
      <c r="V44" s="260">
        <v>12</v>
      </c>
      <c r="W44" s="251">
        <f t="shared" si="26"/>
        <v>100</v>
      </c>
      <c r="X44" s="252"/>
    </row>
    <row r="45" spans="1:24" s="228" customFormat="1" ht="20.25" customHeight="1" x14ac:dyDescent="0.2">
      <c r="A45" s="736" t="s">
        <v>323</v>
      </c>
      <c r="B45" s="737"/>
      <c r="C45" s="243">
        <f t="shared" si="27"/>
        <v>0</v>
      </c>
      <c r="D45" s="243"/>
      <c r="E45" s="243">
        <v>1</v>
      </c>
      <c r="F45" s="243">
        <f t="shared" si="33"/>
        <v>10</v>
      </c>
      <c r="G45" s="243">
        <f t="shared" si="28"/>
        <v>10</v>
      </c>
      <c r="H45" s="243"/>
      <c r="I45" s="248"/>
      <c r="J45" s="243"/>
      <c r="K45" s="259">
        <f>SUM(C45,F45,I45)</f>
        <v>10</v>
      </c>
      <c r="L45" s="260">
        <v>10</v>
      </c>
      <c r="M45" s="251">
        <f t="shared" si="8"/>
        <v>100</v>
      </c>
      <c r="N45" s="252"/>
      <c r="O45" s="243"/>
      <c r="P45" s="243"/>
      <c r="Q45" s="243">
        <f t="shared" si="24"/>
        <v>10</v>
      </c>
      <c r="R45" s="243">
        <f t="shared" si="31"/>
        <v>10</v>
      </c>
      <c r="S45" s="243"/>
      <c r="T45" s="243"/>
      <c r="U45" s="259">
        <v>8</v>
      </c>
      <c r="V45" s="260">
        <v>8</v>
      </c>
      <c r="W45" s="251">
        <f t="shared" si="26"/>
        <v>100</v>
      </c>
      <c r="X45" s="252"/>
    </row>
    <row r="46" spans="1:24" s="228" customFormat="1" ht="20.25" customHeight="1" x14ac:dyDescent="0.2">
      <c r="A46" s="736" t="s">
        <v>324</v>
      </c>
      <c r="B46" s="737"/>
      <c r="C46" s="243">
        <f t="shared" si="27"/>
        <v>0</v>
      </c>
      <c r="D46" s="243"/>
      <c r="E46" s="243">
        <v>1</v>
      </c>
      <c r="F46" s="243">
        <f t="shared" si="33"/>
        <v>10</v>
      </c>
      <c r="G46" s="243">
        <f t="shared" si="28"/>
        <v>10</v>
      </c>
      <c r="H46" s="243"/>
      <c r="I46" s="248"/>
      <c r="J46" s="243"/>
      <c r="K46" s="259">
        <v>10</v>
      </c>
      <c r="L46" s="260">
        <v>10</v>
      </c>
      <c r="M46" s="251">
        <f t="shared" si="8"/>
        <v>100</v>
      </c>
      <c r="N46" s="252"/>
      <c r="O46" s="243"/>
      <c r="P46" s="243"/>
      <c r="Q46" s="243">
        <f t="shared" si="24"/>
        <v>10</v>
      </c>
      <c r="R46" s="243">
        <f t="shared" si="31"/>
        <v>10</v>
      </c>
      <c r="S46" s="243"/>
      <c r="T46" s="243"/>
      <c r="U46" s="259">
        <v>8</v>
      </c>
      <c r="V46" s="260">
        <v>8</v>
      </c>
      <c r="W46" s="251">
        <f t="shared" si="26"/>
        <v>100</v>
      </c>
      <c r="X46" s="252"/>
    </row>
    <row r="47" spans="1:24" s="228" customFormat="1" ht="20.25" customHeight="1" x14ac:dyDescent="0.2">
      <c r="A47" s="736" t="s">
        <v>326</v>
      </c>
      <c r="B47" s="737"/>
      <c r="C47" s="243">
        <f t="shared" si="27"/>
        <v>0</v>
      </c>
      <c r="D47" s="243"/>
      <c r="E47" s="243">
        <v>1</v>
      </c>
      <c r="F47" s="243">
        <f t="shared" si="33"/>
        <v>10</v>
      </c>
      <c r="G47" s="243">
        <f t="shared" si="28"/>
        <v>10</v>
      </c>
      <c r="H47" s="243"/>
      <c r="I47" s="248"/>
      <c r="J47" s="243"/>
      <c r="K47" s="259">
        <v>10</v>
      </c>
      <c r="L47" s="260">
        <v>10</v>
      </c>
      <c r="M47" s="251">
        <f t="shared" si="8"/>
        <v>100</v>
      </c>
      <c r="N47" s="252"/>
      <c r="O47" s="243"/>
      <c r="P47" s="243"/>
      <c r="Q47" s="243">
        <f t="shared" si="24"/>
        <v>10</v>
      </c>
      <c r="R47" s="243">
        <f t="shared" si="31"/>
        <v>10</v>
      </c>
      <c r="S47" s="243"/>
      <c r="T47" s="243"/>
      <c r="U47" s="259">
        <v>8</v>
      </c>
      <c r="V47" s="260">
        <v>8</v>
      </c>
      <c r="W47" s="251">
        <f t="shared" si="26"/>
        <v>100</v>
      </c>
      <c r="X47" s="252"/>
    </row>
    <row r="48" spans="1:24" s="228" customFormat="1" ht="20.25" customHeight="1" x14ac:dyDescent="0.2">
      <c r="A48" s="736" t="s">
        <v>325</v>
      </c>
      <c r="B48" s="737"/>
      <c r="C48" s="243">
        <f t="shared" si="27"/>
        <v>0</v>
      </c>
      <c r="D48" s="243"/>
      <c r="E48" s="243">
        <v>1</v>
      </c>
      <c r="F48" s="243">
        <f t="shared" si="33"/>
        <v>10</v>
      </c>
      <c r="G48" s="243">
        <f t="shared" si="28"/>
        <v>10</v>
      </c>
      <c r="H48" s="243"/>
      <c r="I48" s="248"/>
      <c r="J48" s="243"/>
      <c r="K48" s="259">
        <v>10</v>
      </c>
      <c r="L48" s="260">
        <v>10</v>
      </c>
      <c r="M48" s="251">
        <f t="shared" si="8"/>
        <v>100</v>
      </c>
      <c r="N48" s="252"/>
      <c r="O48" s="243"/>
      <c r="P48" s="243"/>
      <c r="Q48" s="243">
        <f t="shared" si="24"/>
        <v>10</v>
      </c>
      <c r="R48" s="243">
        <f t="shared" si="31"/>
        <v>10</v>
      </c>
      <c r="S48" s="243"/>
      <c r="T48" s="243"/>
      <c r="U48" s="259">
        <v>8</v>
      </c>
      <c r="V48" s="260">
        <v>8</v>
      </c>
      <c r="W48" s="251">
        <f t="shared" si="26"/>
        <v>100</v>
      </c>
      <c r="X48" s="252"/>
    </row>
    <row r="49" spans="1:24" s="228" customFormat="1" ht="20.25" customHeight="1" x14ac:dyDescent="0.2">
      <c r="A49" s="736" t="s">
        <v>327</v>
      </c>
      <c r="B49" s="737"/>
      <c r="C49" s="243">
        <f t="shared" si="27"/>
        <v>0</v>
      </c>
      <c r="D49" s="243"/>
      <c r="E49" s="243">
        <v>1</v>
      </c>
      <c r="F49" s="243">
        <f t="shared" si="33"/>
        <v>10</v>
      </c>
      <c r="G49" s="243">
        <v>10</v>
      </c>
      <c r="H49" s="243"/>
      <c r="I49" s="248"/>
      <c r="J49" s="243"/>
      <c r="K49" s="259">
        <v>10</v>
      </c>
      <c r="L49" s="260">
        <v>10</v>
      </c>
      <c r="M49" s="251">
        <f t="shared" si="8"/>
        <v>100</v>
      </c>
      <c r="N49" s="252"/>
      <c r="O49" s="243"/>
      <c r="P49" s="243"/>
      <c r="Q49" s="243">
        <f t="shared" si="24"/>
        <v>10</v>
      </c>
      <c r="R49" s="243">
        <f t="shared" si="31"/>
        <v>10</v>
      </c>
      <c r="S49" s="243"/>
      <c r="T49" s="243"/>
      <c r="U49" s="259">
        <v>8</v>
      </c>
      <c r="V49" s="260">
        <v>8</v>
      </c>
      <c r="W49" s="251">
        <f t="shared" si="26"/>
        <v>100</v>
      </c>
      <c r="X49" s="252"/>
    </row>
    <row r="50" spans="1:24" s="228" customFormat="1" ht="20.25" customHeight="1" x14ac:dyDescent="0.2">
      <c r="A50" s="736" t="s">
        <v>314</v>
      </c>
      <c r="B50" s="737"/>
      <c r="C50" s="243">
        <f t="shared" si="27"/>
        <v>0</v>
      </c>
      <c r="D50" s="243"/>
      <c r="E50" s="243">
        <v>3</v>
      </c>
      <c r="F50" s="243">
        <f t="shared" si="33"/>
        <v>30</v>
      </c>
      <c r="G50" s="243">
        <v>30</v>
      </c>
      <c r="H50" s="243"/>
      <c r="I50" s="248"/>
      <c r="J50" s="243"/>
      <c r="K50" s="259">
        <v>24</v>
      </c>
      <c r="L50" s="260">
        <v>24</v>
      </c>
      <c r="M50" s="251">
        <f t="shared" si="8"/>
        <v>100</v>
      </c>
      <c r="N50" s="252"/>
      <c r="O50" s="243"/>
      <c r="P50" s="243"/>
      <c r="Q50" s="243">
        <v>24</v>
      </c>
      <c r="R50" s="243">
        <v>24</v>
      </c>
      <c r="S50" s="243"/>
      <c r="T50" s="243"/>
      <c r="U50" s="259">
        <v>24</v>
      </c>
      <c r="V50" s="260">
        <v>24</v>
      </c>
      <c r="W50" s="251">
        <f t="shared" si="26"/>
        <v>100</v>
      </c>
      <c r="X50" s="252"/>
    </row>
    <row r="51" spans="1:24" x14ac:dyDescent="0.2">
      <c r="A51" s="248" t="s">
        <v>317</v>
      </c>
      <c r="B51" s="248"/>
      <c r="C51" s="243">
        <f t="shared" si="27"/>
        <v>0</v>
      </c>
      <c r="D51" s="243"/>
      <c r="E51" s="243"/>
      <c r="F51" s="243">
        <f t="shared" si="33"/>
        <v>0</v>
      </c>
      <c r="G51" s="243">
        <f t="shared" si="28"/>
        <v>0</v>
      </c>
      <c r="H51" s="243">
        <v>2</v>
      </c>
      <c r="I51" s="248">
        <f>H51*10</f>
        <v>20</v>
      </c>
      <c r="J51" s="243">
        <f>H51*10</f>
        <v>20</v>
      </c>
      <c r="K51" s="259">
        <f t="shared" ref="K51:L55" si="35">SUM(C51,F51,I51)</f>
        <v>20</v>
      </c>
      <c r="L51" s="260">
        <f t="shared" si="35"/>
        <v>20</v>
      </c>
      <c r="M51" s="251">
        <f t="shared" si="8"/>
        <v>100</v>
      </c>
      <c r="N51" s="252"/>
      <c r="O51" s="243">
        <f t="shared" si="29"/>
        <v>0</v>
      </c>
      <c r="P51" s="243">
        <f t="shared" si="30"/>
        <v>0</v>
      </c>
      <c r="Q51" s="243">
        <f t="shared" si="24"/>
        <v>0</v>
      </c>
      <c r="R51" s="243">
        <f t="shared" si="31"/>
        <v>0</v>
      </c>
      <c r="S51" s="243">
        <f t="shared" si="25"/>
        <v>20</v>
      </c>
      <c r="T51" s="243">
        <f t="shared" si="32"/>
        <v>20</v>
      </c>
      <c r="U51" s="259">
        <f t="shared" si="34"/>
        <v>20</v>
      </c>
      <c r="V51" s="260">
        <f t="shared" si="34"/>
        <v>20</v>
      </c>
      <c r="W51" s="251">
        <f t="shared" si="26"/>
        <v>100</v>
      </c>
      <c r="X51" s="252"/>
    </row>
    <row r="52" spans="1:24" x14ac:dyDescent="0.2">
      <c r="A52" s="248" t="s">
        <v>318</v>
      </c>
      <c r="B52" s="248"/>
      <c r="C52" s="243">
        <f t="shared" si="27"/>
        <v>0</v>
      </c>
      <c r="D52" s="243"/>
      <c r="E52" s="243"/>
      <c r="F52" s="243">
        <f t="shared" si="33"/>
        <v>0</v>
      </c>
      <c r="G52" s="243">
        <f t="shared" si="28"/>
        <v>0</v>
      </c>
      <c r="H52" s="243">
        <v>2</v>
      </c>
      <c r="I52" s="248">
        <f t="shared" ref="I52:I55" si="36">H52*10</f>
        <v>20</v>
      </c>
      <c r="J52" s="243">
        <f t="shared" ref="J52:J55" si="37">H52*10</f>
        <v>20</v>
      </c>
      <c r="K52" s="259">
        <f t="shared" si="35"/>
        <v>20</v>
      </c>
      <c r="L52" s="260">
        <f t="shared" si="35"/>
        <v>20</v>
      </c>
      <c r="M52" s="251">
        <f t="shared" si="8"/>
        <v>100</v>
      </c>
      <c r="N52" s="252"/>
      <c r="O52" s="243">
        <f t="shared" si="29"/>
        <v>0</v>
      </c>
      <c r="P52" s="243">
        <f t="shared" si="30"/>
        <v>0</v>
      </c>
      <c r="Q52" s="243">
        <f t="shared" si="24"/>
        <v>0</v>
      </c>
      <c r="R52" s="243">
        <f t="shared" si="31"/>
        <v>0</v>
      </c>
      <c r="S52" s="243">
        <f t="shared" si="25"/>
        <v>20</v>
      </c>
      <c r="T52" s="243">
        <f t="shared" si="32"/>
        <v>20</v>
      </c>
      <c r="U52" s="259">
        <f t="shared" si="34"/>
        <v>20</v>
      </c>
      <c r="V52" s="260">
        <f t="shared" si="34"/>
        <v>20</v>
      </c>
      <c r="W52" s="251">
        <f t="shared" si="26"/>
        <v>100</v>
      </c>
      <c r="X52" s="252"/>
    </row>
    <row r="53" spans="1:24" ht="25.5" x14ac:dyDescent="0.2">
      <c r="A53" s="261" t="s">
        <v>319</v>
      </c>
      <c r="B53" s="261"/>
      <c r="C53" s="243">
        <f t="shared" si="27"/>
        <v>0</v>
      </c>
      <c r="D53" s="243"/>
      <c r="E53" s="243"/>
      <c r="F53" s="243">
        <f t="shared" si="33"/>
        <v>0</v>
      </c>
      <c r="G53" s="243">
        <f t="shared" si="28"/>
        <v>0</v>
      </c>
      <c r="H53" s="243">
        <v>1</v>
      </c>
      <c r="I53" s="248">
        <f t="shared" si="36"/>
        <v>10</v>
      </c>
      <c r="J53" s="243">
        <f t="shared" si="37"/>
        <v>10</v>
      </c>
      <c r="K53" s="259">
        <f t="shared" si="35"/>
        <v>10</v>
      </c>
      <c r="L53" s="260">
        <f t="shared" si="35"/>
        <v>10</v>
      </c>
      <c r="M53" s="251">
        <f t="shared" si="8"/>
        <v>100</v>
      </c>
      <c r="N53" s="252"/>
      <c r="O53" s="243">
        <f t="shared" si="29"/>
        <v>0</v>
      </c>
      <c r="P53" s="243">
        <f t="shared" si="30"/>
        <v>0</v>
      </c>
      <c r="Q53" s="243">
        <f t="shared" si="24"/>
        <v>0</v>
      </c>
      <c r="R53" s="243">
        <f t="shared" si="31"/>
        <v>0</v>
      </c>
      <c r="S53" s="243">
        <f t="shared" si="25"/>
        <v>10</v>
      </c>
      <c r="T53" s="243">
        <f t="shared" si="32"/>
        <v>10</v>
      </c>
      <c r="U53" s="259">
        <f t="shared" si="34"/>
        <v>10</v>
      </c>
      <c r="V53" s="260">
        <f t="shared" si="34"/>
        <v>10</v>
      </c>
      <c r="W53" s="251">
        <f t="shared" si="26"/>
        <v>100</v>
      </c>
      <c r="X53" s="252"/>
    </row>
    <row r="54" spans="1:24" x14ac:dyDescent="0.2">
      <c r="A54" s="261" t="s">
        <v>320</v>
      </c>
      <c r="B54" s="261"/>
      <c r="C54" s="243">
        <f t="shared" si="27"/>
        <v>0</v>
      </c>
      <c r="D54" s="243"/>
      <c r="E54" s="243"/>
      <c r="F54" s="243">
        <f t="shared" si="33"/>
        <v>0</v>
      </c>
      <c r="G54" s="243">
        <f t="shared" si="28"/>
        <v>0</v>
      </c>
      <c r="H54" s="243">
        <v>1</v>
      </c>
      <c r="I54" s="248">
        <f t="shared" si="36"/>
        <v>10</v>
      </c>
      <c r="J54" s="243">
        <f t="shared" si="37"/>
        <v>10</v>
      </c>
      <c r="K54" s="259">
        <f t="shared" si="35"/>
        <v>10</v>
      </c>
      <c r="L54" s="260">
        <f t="shared" si="35"/>
        <v>10</v>
      </c>
      <c r="M54" s="251">
        <f t="shared" si="8"/>
        <v>100</v>
      </c>
      <c r="N54" s="252"/>
      <c r="O54" s="243">
        <f t="shared" si="29"/>
        <v>0</v>
      </c>
      <c r="P54" s="243">
        <f t="shared" si="30"/>
        <v>0</v>
      </c>
      <c r="Q54" s="243">
        <f t="shared" si="24"/>
        <v>0</v>
      </c>
      <c r="R54" s="243">
        <f t="shared" si="31"/>
        <v>0</v>
      </c>
      <c r="S54" s="243">
        <f t="shared" si="25"/>
        <v>10</v>
      </c>
      <c r="T54" s="243">
        <f t="shared" si="32"/>
        <v>10</v>
      </c>
      <c r="U54" s="259">
        <f t="shared" si="34"/>
        <v>10</v>
      </c>
      <c r="V54" s="260">
        <f t="shared" si="34"/>
        <v>10</v>
      </c>
      <c r="W54" s="251">
        <f t="shared" si="26"/>
        <v>100</v>
      </c>
      <c r="X54" s="252"/>
    </row>
    <row r="55" spans="1:24" ht="26.25" thickBot="1" x14ac:dyDescent="0.25">
      <c r="A55" s="261" t="s">
        <v>321</v>
      </c>
      <c r="B55" s="261"/>
      <c r="C55" s="243">
        <f t="shared" si="27"/>
        <v>0</v>
      </c>
      <c r="D55" s="243"/>
      <c r="E55" s="243"/>
      <c r="F55" s="243">
        <f t="shared" si="33"/>
        <v>0</v>
      </c>
      <c r="G55" s="243">
        <f t="shared" si="28"/>
        <v>0</v>
      </c>
      <c r="H55" s="243">
        <v>1</v>
      </c>
      <c r="I55" s="248">
        <f t="shared" si="36"/>
        <v>10</v>
      </c>
      <c r="J55" s="243">
        <f t="shared" si="37"/>
        <v>10</v>
      </c>
      <c r="K55" s="259">
        <f t="shared" si="35"/>
        <v>10</v>
      </c>
      <c r="L55" s="260">
        <f t="shared" si="35"/>
        <v>10</v>
      </c>
      <c r="M55" s="251">
        <f t="shared" si="8"/>
        <v>100</v>
      </c>
      <c r="N55" s="252"/>
      <c r="O55" s="243">
        <f t="shared" si="29"/>
        <v>0</v>
      </c>
      <c r="P55" s="243">
        <f t="shared" si="30"/>
        <v>0</v>
      </c>
      <c r="Q55" s="243">
        <f t="shared" si="24"/>
        <v>0</v>
      </c>
      <c r="R55" s="243">
        <f t="shared" si="31"/>
        <v>0</v>
      </c>
      <c r="S55" s="243">
        <f t="shared" si="25"/>
        <v>10</v>
      </c>
      <c r="T55" s="243">
        <f t="shared" si="32"/>
        <v>10</v>
      </c>
      <c r="U55" s="259">
        <f t="shared" si="34"/>
        <v>10</v>
      </c>
      <c r="V55" s="260">
        <f t="shared" si="34"/>
        <v>10</v>
      </c>
      <c r="W55" s="251">
        <f t="shared" si="26"/>
        <v>100</v>
      </c>
      <c r="X55" s="252"/>
    </row>
    <row r="56" spans="1:24" ht="16.5" thickBot="1" x14ac:dyDescent="0.3">
      <c r="A56" s="262" t="s">
        <v>139</v>
      </c>
      <c r="B56" s="730"/>
      <c r="C56" s="263">
        <f>SUM(C38:C55)</f>
        <v>50</v>
      </c>
      <c r="D56" s="263">
        <f>SUM(D38:D55)</f>
        <v>50</v>
      </c>
      <c r="E56" s="263"/>
      <c r="F56" s="263">
        <f>SUM(F38:F55)</f>
        <v>275</v>
      </c>
      <c r="G56" s="263">
        <f>SUM(G38:G55)</f>
        <v>275</v>
      </c>
      <c r="H56" s="263"/>
      <c r="I56" s="263">
        <f>SUM(I38:I55)</f>
        <v>70</v>
      </c>
      <c r="J56" s="263">
        <f>SUM(J38:J55)</f>
        <v>70</v>
      </c>
      <c r="K56" s="263">
        <f>SUM(K38:K55)</f>
        <v>389</v>
      </c>
      <c r="L56" s="263">
        <f>SUM(L38:L55)</f>
        <v>389</v>
      </c>
      <c r="M56" s="264">
        <f t="shared" si="8"/>
        <v>100</v>
      </c>
      <c r="N56" s="265"/>
      <c r="O56" s="263">
        <f t="shared" ref="O56:V56" si="38">SUM(O38:O55)</f>
        <v>50</v>
      </c>
      <c r="P56" s="263">
        <f t="shared" si="38"/>
        <v>50</v>
      </c>
      <c r="Q56" s="263">
        <f t="shared" si="38"/>
        <v>269</v>
      </c>
      <c r="R56" s="263">
        <f t="shared" si="38"/>
        <v>269</v>
      </c>
      <c r="S56" s="263">
        <f t="shared" si="38"/>
        <v>70</v>
      </c>
      <c r="T56" s="263">
        <f t="shared" si="38"/>
        <v>70</v>
      </c>
      <c r="U56" s="263">
        <f t="shared" si="38"/>
        <v>360</v>
      </c>
      <c r="V56" s="263">
        <f t="shared" si="38"/>
        <v>360</v>
      </c>
      <c r="W56" s="711">
        <f>V56/U56*100</f>
        <v>100</v>
      </c>
      <c r="X56" s="265"/>
    </row>
    <row r="57" spans="1:24" ht="16.5" thickBot="1" x14ac:dyDescent="0.3">
      <c r="A57" s="266" t="s">
        <v>139</v>
      </c>
      <c r="B57" s="731"/>
      <c r="C57" s="267">
        <f>C36+C56</f>
        <v>2010</v>
      </c>
      <c r="D57" s="267">
        <f>D36+D56</f>
        <v>2010</v>
      </c>
      <c r="E57" s="267"/>
      <c r="F57" s="267">
        <f>F36+F56</f>
        <v>4600</v>
      </c>
      <c r="G57" s="267">
        <f>G36+G56</f>
        <v>4600</v>
      </c>
      <c r="H57" s="267"/>
      <c r="I57" s="267">
        <f>I36+I56</f>
        <v>760</v>
      </c>
      <c r="J57" s="267">
        <f>J36+J56</f>
        <v>760</v>
      </c>
      <c r="K57" s="267">
        <f>K36+K56</f>
        <v>7354</v>
      </c>
      <c r="L57" s="267">
        <f>L36+L56</f>
        <v>7354</v>
      </c>
      <c r="M57" s="268">
        <f t="shared" si="8"/>
        <v>100</v>
      </c>
      <c r="N57" s="269"/>
      <c r="O57" s="267">
        <f t="shared" ref="O57:V57" si="39">O36+O56</f>
        <v>2010</v>
      </c>
      <c r="P57" s="267">
        <f t="shared" si="39"/>
        <v>2010</v>
      </c>
      <c r="Q57" s="267">
        <f t="shared" si="39"/>
        <v>4594</v>
      </c>
      <c r="R57" s="267">
        <f t="shared" si="39"/>
        <v>4594</v>
      </c>
      <c r="S57" s="267">
        <f t="shared" si="39"/>
        <v>750</v>
      </c>
      <c r="T57" s="267">
        <f t="shared" si="39"/>
        <v>750</v>
      </c>
      <c r="U57" s="267">
        <f t="shared" si="39"/>
        <v>7325</v>
      </c>
      <c r="V57" s="267">
        <f t="shared" si="39"/>
        <v>7325</v>
      </c>
      <c r="W57" s="268">
        <f t="shared" si="26"/>
        <v>100</v>
      </c>
      <c r="X57" s="269"/>
    </row>
    <row r="58" spans="1:24" x14ac:dyDescent="0.2">
      <c r="M58" s="220"/>
    </row>
    <row r="59" spans="1:24" ht="22.5" x14ac:dyDescent="0.3">
      <c r="A59" s="160"/>
      <c r="B59" s="160"/>
    </row>
    <row r="60" spans="1:24" x14ac:dyDescent="0.2">
      <c r="C60" s="280"/>
    </row>
    <row r="62" spans="1:24" x14ac:dyDescent="0.2">
      <c r="C62" s="228"/>
    </row>
    <row r="63" spans="1:24" x14ac:dyDescent="0.2">
      <c r="C63" s="228"/>
    </row>
  </sheetData>
  <mergeCells count="14">
    <mergeCell ref="O7:V7"/>
    <mergeCell ref="A37:W37"/>
    <mergeCell ref="X5:X6"/>
    <mergeCell ref="W4:W6"/>
    <mergeCell ref="O4:T4"/>
    <mergeCell ref="U4:V5"/>
    <mergeCell ref="O5:P5"/>
    <mergeCell ref="A7:L7"/>
    <mergeCell ref="J1:L1"/>
    <mergeCell ref="A2:N3"/>
    <mergeCell ref="A4:A6"/>
    <mergeCell ref="C4:J4"/>
    <mergeCell ref="K4:L5"/>
    <mergeCell ref="C5:D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26"/>
  <sheetViews>
    <sheetView zoomScale="112" zoomScaleNormal="112" workbookViewId="0">
      <selection activeCell="H12" sqref="H12"/>
    </sheetView>
  </sheetViews>
  <sheetFormatPr defaultColWidth="9.140625" defaultRowHeight="15" x14ac:dyDescent="0.25"/>
  <cols>
    <col min="1" max="1" width="34" style="346" customWidth="1"/>
    <col min="2" max="2" width="7.85546875" style="346" customWidth="1"/>
    <col min="3" max="3" width="7.85546875" style="349" customWidth="1"/>
    <col min="4" max="4" width="7.85546875" style="346" customWidth="1"/>
    <col min="5" max="10" width="7.85546875" style="355" customWidth="1"/>
    <col min="11" max="13" width="7.85546875" style="346" customWidth="1"/>
    <col min="14" max="16384" width="9.140625" style="346"/>
  </cols>
  <sheetData>
    <row r="1" spans="1:15" ht="35.25" customHeight="1" thickBot="1" x14ac:dyDescent="0.3">
      <c r="A1" s="1217" t="s">
        <v>330</v>
      </c>
      <c r="B1" s="1217"/>
      <c r="C1" s="1217"/>
      <c r="D1" s="1217"/>
      <c r="E1" s="1217"/>
      <c r="F1" s="1217"/>
      <c r="G1" s="1217"/>
      <c r="H1" s="1217"/>
      <c r="I1" s="1217"/>
      <c r="J1" s="1217"/>
      <c r="K1" s="1217"/>
      <c r="L1" s="1217"/>
      <c r="M1" s="1217"/>
      <c r="N1" s="350" t="s">
        <v>299</v>
      </c>
    </row>
    <row r="2" spans="1:15" ht="12" customHeight="1" x14ac:dyDescent="0.25">
      <c r="A2" s="866"/>
      <c r="B2" s="1211" t="s">
        <v>199</v>
      </c>
      <c r="C2" s="1212"/>
      <c r="D2" s="1213"/>
      <c r="E2" s="1211" t="s">
        <v>200</v>
      </c>
      <c r="F2" s="1212"/>
      <c r="G2" s="1213"/>
      <c r="H2" s="1211" t="s">
        <v>201</v>
      </c>
      <c r="I2" s="1212"/>
      <c r="J2" s="1213"/>
      <c r="K2" s="1214" t="s">
        <v>300</v>
      </c>
      <c r="L2" s="1215"/>
      <c r="M2" s="1216"/>
    </row>
    <row r="3" spans="1:15" ht="32.25" customHeight="1" thickBot="1" x14ac:dyDescent="0.3">
      <c r="A3" s="351" t="s">
        <v>179</v>
      </c>
      <c r="B3" s="860" t="s">
        <v>180</v>
      </c>
      <c r="C3" s="861" t="s">
        <v>181</v>
      </c>
      <c r="D3" s="862" t="s">
        <v>182</v>
      </c>
      <c r="E3" s="863" t="s">
        <v>180</v>
      </c>
      <c r="F3" s="864" t="s">
        <v>181</v>
      </c>
      <c r="G3" s="865" t="s">
        <v>182</v>
      </c>
      <c r="H3" s="352" t="s">
        <v>180</v>
      </c>
      <c r="I3" s="353" t="s">
        <v>181</v>
      </c>
      <c r="J3" s="354" t="s">
        <v>182</v>
      </c>
      <c r="K3" s="863" t="s">
        <v>180</v>
      </c>
      <c r="L3" s="864" t="s">
        <v>181</v>
      </c>
      <c r="M3" s="865" t="s">
        <v>182</v>
      </c>
      <c r="O3" s="350" t="s">
        <v>194</v>
      </c>
    </row>
    <row r="4" spans="1:15" ht="16.5" thickBot="1" x14ac:dyDescent="0.3">
      <c r="A4" s="712" t="s">
        <v>17</v>
      </c>
      <c r="B4" s="896">
        <v>99.107142857142861</v>
      </c>
      <c r="C4" s="897">
        <v>73.64</v>
      </c>
      <c r="D4" s="867">
        <v>3.9</v>
      </c>
      <c r="E4" s="883">
        <v>100</v>
      </c>
      <c r="F4" s="884">
        <v>52.149230769230762</v>
      </c>
      <c r="G4" s="868">
        <v>3.6</v>
      </c>
      <c r="H4" s="885"/>
      <c r="I4" s="885"/>
      <c r="J4" s="867"/>
      <c r="K4" s="869">
        <f>AVERAGE(B4,E4,H4)</f>
        <v>99.553571428571431</v>
      </c>
      <c r="L4" s="869">
        <f>AVERAGE(C4,F4,I4)</f>
        <v>62.894615384615378</v>
      </c>
      <c r="M4" s="870">
        <f>AVERAGE(D4,G4,J4)</f>
        <v>3.75</v>
      </c>
      <c r="O4" s="350" t="s">
        <v>195</v>
      </c>
    </row>
    <row r="5" spans="1:15" ht="16.5" thickBot="1" x14ac:dyDescent="0.3">
      <c r="A5" s="713" t="s">
        <v>183</v>
      </c>
      <c r="B5" s="886">
        <v>99.107142857142861</v>
      </c>
      <c r="C5" s="887">
        <v>84.431428571428569</v>
      </c>
      <c r="D5" s="871">
        <v>4.3</v>
      </c>
      <c r="E5" s="872"/>
      <c r="F5" s="873"/>
      <c r="G5" s="874"/>
      <c r="H5" s="875"/>
      <c r="I5" s="873"/>
      <c r="J5" s="871"/>
      <c r="K5" s="869">
        <f t="shared" ref="K5:K22" si="0">AVERAGE(B5,E5,H5)</f>
        <v>99.107142857142861</v>
      </c>
      <c r="L5" s="869">
        <f t="shared" ref="L5:L22" si="1">AVERAGE(C5,F5,I5)</f>
        <v>84.431428571428569</v>
      </c>
      <c r="M5" s="870">
        <f t="shared" ref="M5:M22" si="2">AVERAGE(D5,G5,J5)</f>
        <v>4.3</v>
      </c>
      <c r="O5" s="350" t="s">
        <v>196</v>
      </c>
    </row>
    <row r="6" spans="1:15" ht="16.5" thickBot="1" x14ac:dyDescent="0.3">
      <c r="A6" s="713" t="s">
        <v>184</v>
      </c>
      <c r="B6" s="872"/>
      <c r="C6" s="873"/>
      <c r="D6" s="871"/>
      <c r="E6" s="872">
        <v>100</v>
      </c>
      <c r="F6" s="873">
        <v>64.664615384615388</v>
      </c>
      <c r="G6" s="874">
        <v>3.9</v>
      </c>
      <c r="H6" s="875"/>
      <c r="I6" s="873"/>
      <c r="J6" s="871"/>
      <c r="K6" s="869">
        <f t="shared" si="0"/>
        <v>100</v>
      </c>
      <c r="L6" s="869">
        <f t="shared" si="1"/>
        <v>64.664615384615388</v>
      </c>
      <c r="M6" s="870">
        <f t="shared" si="2"/>
        <v>3.9</v>
      </c>
      <c r="O6" s="350" t="s">
        <v>190</v>
      </c>
    </row>
    <row r="7" spans="1:15" ht="16.5" thickBot="1" x14ac:dyDescent="0.3">
      <c r="A7" s="713" t="s">
        <v>185</v>
      </c>
      <c r="B7" s="872">
        <v>99.107142857142861</v>
      </c>
      <c r="C7" s="873">
        <v>81.527142857142849</v>
      </c>
      <c r="D7" s="871">
        <v>4.24</v>
      </c>
      <c r="E7" s="872">
        <v>100</v>
      </c>
      <c r="F7" s="873">
        <v>72.680800000000005</v>
      </c>
      <c r="G7" s="874">
        <v>4.01</v>
      </c>
      <c r="H7" s="875"/>
      <c r="I7" s="873"/>
      <c r="J7" s="871"/>
      <c r="K7" s="869">
        <f t="shared" si="0"/>
        <v>99.553571428571431</v>
      </c>
      <c r="L7" s="869">
        <f t="shared" si="1"/>
        <v>77.103971428571427</v>
      </c>
      <c r="M7" s="870">
        <f t="shared" si="2"/>
        <v>4.125</v>
      </c>
      <c r="O7" s="350" t="s">
        <v>191</v>
      </c>
    </row>
    <row r="8" spans="1:15" ht="16.5" thickBot="1" x14ac:dyDescent="0.3">
      <c r="A8" s="713" t="s">
        <v>124</v>
      </c>
      <c r="B8" s="872">
        <v>99.107142857142861</v>
      </c>
      <c r="C8" s="873">
        <v>79.837142857142865</v>
      </c>
      <c r="D8" s="871">
        <v>4</v>
      </c>
      <c r="E8" s="872">
        <v>100</v>
      </c>
      <c r="F8" s="873">
        <v>50.567999999999998</v>
      </c>
      <c r="G8" s="874">
        <v>3.6</v>
      </c>
      <c r="H8" s="875"/>
      <c r="I8" s="873"/>
      <c r="J8" s="871"/>
      <c r="K8" s="869">
        <f t="shared" si="0"/>
        <v>99.553571428571431</v>
      </c>
      <c r="L8" s="869">
        <f t="shared" si="1"/>
        <v>65.202571428571432</v>
      </c>
      <c r="M8" s="870">
        <f t="shared" si="2"/>
        <v>3.8</v>
      </c>
      <c r="O8" s="350" t="s">
        <v>192</v>
      </c>
    </row>
    <row r="9" spans="1:15" ht="16.5" thickBot="1" x14ac:dyDescent="0.3">
      <c r="A9" s="713" t="s">
        <v>125</v>
      </c>
      <c r="B9" s="872"/>
      <c r="C9" s="873"/>
      <c r="D9" s="871"/>
      <c r="E9" s="872">
        <v>100</v>
      </c>
      <c r="F9" s="873">
        <v>49.733750000000001</v>
      </c>
      <c r="G9" s="874">
        <v>3.6</v>
      </c>
      <c r="H9" s="875"/>
      <c r="I9" s="873"/>
      <c r="J9" s="871"/>
      <c r="K9" s="869">
        <f t="shared" si="0"/>
        <v>100</v>
      </c>
      <c r="L9" s="869">
        <f t="shared" si="1"/>
        <v>49.733750000000001</v>
      </c>
      <c r="M9" s="870">
        <f t="shared" si="2"/>
        <v>3.6</v>
      </c>
      <c r="O9" s="350" t="s">
        <v>193</v>
      </c>
    </row>
    <row r="10" spans="1:15" ht="16.5" thickBot="1" x14ac:dyDescent="0.3">
      <c r="A10" s="713" t="s">
        <v>126</v>
      </c>
      <c r="B10" s="872"/>
      <c r="C10" s="873"/>
      <c r="D10" s="871"/>
      <c r="E10" s="886">
        <v>100</v>
      </c>
      <c r="F10" s="887">
        <v>51.068750000000001</v>
      </c>
      <c r="G10" s="874">
        <v>3.6</v>
      </c>
      <c r="H10" s="875"/>
      <c r="I10" s="873"/>
      <c r="J10" s="871"/>
      <c r="K10" s="869">
        <f t="shared" si="0"/>
        <v>100</v>
      </c>
      <c r="L10" s="869">
        <f t="shared" si="1"/>
        <v>51.068750000000001</v>
      </c>
      <c r="M10" s="870">
        <f t="shared" si="2"/>
        <v>3.6</v>
      </c>
    </row>
    <row r="11" spans="1:15" ht="16.5" thickBot="1" x14ac:dyDescent="0.3">
      <c r="A11" s="713" t="s">
        <v>186</v>
      </c>
      <c r="B11" s="872"/>
      <c r="C11" s="873"/>
      <c r="D11" s="871"/>
      <c r="E11" s="872">
        <v>100</v>
      </c>
      <c r="F11" s="873">
        <v>79.485333333333344</v>
      </c>
      <c r="G11" s="874">
        <v>4.0999999999999996</v>
      </c>
      <c r="H11" s="875"/>
      <c r="I11" s="873"/>
      <c r="J11" s="871"/>
      <c r="K11" s="869">
        <f t="shared" si="0"/>
        <v>100</v>
      </c>
      <c r="L11" s="869">
        <f t="shared" si="1"/>
        <v>79.485333333333344</v>
      </c>
      <c r="M11" s="870">
        <f t="shared" si="2"/>
        <v>4.0999999999999996</v>
      </c>
    </row>
    <row r="12" spans="1:15" ht="16.5" thickBot="1" x14ac:dyDescent="0.3">
      <c r="A12" s="713" t="s">
        <v>128</v>
      </c>
      <c r="B12" s="872"/>
      <c r="C12" s="873"/>
      <c r="D12" s="871"/>
      <c r="E12" s="872">
        <v>100</v>
      </c>
      <c r="F12" s="873">
        <v>64.832307692307694</v>
      </c>
      <c r="G12" s="874">
        <v>3.8</v>
      </c>
      <c r="H12" s="875"/>
      <c r="I12" s="873"/>
      <c r="J12" s="871"/>
      <c r="K12" s="869">
        <f t="shared" si="0"/>
        <v>100</v>
      </c>
      <c r="L12" s="869">
        <f t="shared" si="1"/>
        <v>64.832307692307694</v>
      </c>
      <c r="M12" s="870">
        <f t="shared" si="2"/>
        <v>3.8</v>
      </c>
    </row>
    <row r="13" spans="1:15" ht="16.5" thickBot="1" x14ac:dyDescent="0.3">
      <c r="A13" s="713" t="s">
        <v>129</v>
      </c>
      <c r="B13" s="872"/>
      <c r="C13" s="873"/>
      <c r="D13" s="871"/>
      <c r="E13" s="872">
        <v>100</v>
      </c>
      <c r="F13" s="873">
        <v>74.935999999999993</v>
      </c>
      <c r="G13" s="874">
        <v>4</v>
      </c>
      <c r="H13" s="875"/>
      <c r="I13" s="873"/>
      <c r="J13" s="871"/>
      <c r="K13" s="869">
        <f t="shared" si="0"/>
        <v>100</v>
      </c>
      <c r="L13" s="869">
        <f t="shared" si="1"/>
        <v>74.935999999999993</v>
      </c>
      <c r="M13" s="870">
        <f t="shared" si="2"/>
        <v>4</v>
      </c>
    </row>
    <row r="14" spans="1:15" ht="16.5" thickBot="1" x14ac:dyDescent="0.3">
      <c r="A14" s="713" t="s">
        <v>130</v>
      </c>
      <c r="B14" s="872"/>
      <c r="C14" s="873"/>
      <c r="D14" s="871"/>
      <c r="E14" s="872">
        <v>100</v>
      </c>
      <c r="F14" s="873">
        <v>65.861538461538473</v>
      </c>
      <c r="G14" s="874">
        <v>3.8</v>
      </c>
      <c r="H14" s="875"/>
      <c r="I14" s="873"/>
      <c r="J14" s="871"/>
      <c r="K14" s="869">
        <f t="shared" si="0"/>
        <v>100</v>
      </c>
      <c r="L14" s="869">
        <f t="shared" si="1"/>
        <v>65.861538461538473</v>
      </c>
      <c r="M14" s="870">
        <f t="shared" si="2"/>
        <v>3.8</v>
      </c>
    </row>
    <row r="15" spans="1:15" ht="16.5" thickBot="1" x14ac:dyDescent="0.3">
      <c r="A15" s="713" t="s">
        <v>83</v>
      </c>
      <c r="B15" s="888">
        <v>99.107142857142861</v>
      </c>
      <c r="C15" s="889">
        <v>88.047142857142845</v>
      </c>
      <c r="D15" s="871">
        <v>4.2</v>
      </c>
      <c r="E15" s="872"/>
      <c r="F15" s="873"/>
      <c r="G15" s="874"/>
      <c r="H15" s="875"/>
      <c r="I15" s="873"/>
      <c r="J15" s="871"/>
      <c r="K15" s="869">
        <f t="shared" si="0"/>
        <v>99.107142857142861</v>
      </c>
      <c r="L15" s="869">
        <f t="shared" si="1"/>
        <v>88.047142857142845</v>
      </c>
      <c r="M15" s="870">
        <f t="shared" si="2"/>
        <v>4.2</v>
      </c>
    </row>
    <row r="16" spans="1:15" ht="16.5" thickBot="1" x14ac:dyDescent="0.3">
      <c r="A16" s="713" t="s">
        <v>133</v>
      </c>
      <c r="B16" s="872"/>
      <c r="C16" s="873"/>
      <c r="D16" s="871"/>
      <c r="E16" s="890">
        <v>100</v>
      </c>
      <c r="F16" s="891">
        <v>58.381538461538462</v>
      </c>
      <c r="G16" s="874">
        <v>3.7</v>
      </c>
      <c r="H16" s="875"/>
      <c r="I16" s="873"/>
      <c r="J16" s="871"/>
      <c r="K16" s="869">
        <f t="shared" si="0"/>
        <v>100</v>
      </c>
      <c r="L16" s="869">
        <f t="shared" si="1"/>
        <v>58.381538461538462</v>
      </c>
      <c r="M16" s="870">
        <f t="shared" si="2"/>
        <v>3.7</v>
      </c>
    </row>
    <row r="17" spans="1:13" ht="16.5" thickBot="1" x14ac:dyDescent="0.3">
      <c r="A17" s="713" t="s">
        <v>132</v>
      </c>
      <c r="B17" s="872"/>
      <c r="C17" s="873"/>
      <c r="D17" s="871"/>
      <c r="E17" s="872">
        <v>100</v>
      </c>
      <c r="F17" s="873">
        <v>63.372</v>
      </c>
      <c r="G17" s="874">
        <v>3.8</v>
      </c>
      <c r="H17" s="875"/>
      <c r="I17" s="873"/>
      <c r="J17" s="871"/>
      <c r="K17" s="869">
        <f t="shared" si="0"/>
        <v>100</v>
      </c>
      <c r="L17" s="869">
        <f t="shared" si="1"/>
        <v>63.372</v>
      </c>
      <c r="M17" s="870">
        <f t="shared" si="2"/>
        <v>3.8</v>
      </c>
    </row>
    <row r="18" spans="1:13" ht="16.5" thickBot="1" x14ac:dyDescent="0.3">
      <c r="A18" s="713" t="s">
        <v>187</v>
      </c>
      <c r="B18" s="872"/>
      <c r="C18" s="873"/>
      <c r="D18" s="871"/>
      <c r="E18" s="872">
        <v>100</v>
      </c>
      <c r="F18" s="873">
        <v>57.342500000000008</v>
      </c>
      <c r="G18" s="874">
        <v>3.7</v>
      </c>
      <c r="H18" s="875"/>
      <c r="I18" s="873"/>
      <c r="J18" s="871"/>
      <c r="K18" s="869">
        <f t="shared" si="0"/>
        <v>100</v>
      </c>
      <c r="L18" s="869">
        <f t="shared" si="1"/>
        <v>57.342500000000008</v>
      </c>
      <c r="M18" s="870">
        <f t="shared" si="2"/>
        <v>3.7</v>
      </c>
    </row>
    <row r="19" spans="1:13" ht="16.5" thickBot="1" x14ac:dyDescent="0.3">
      <c r="A19" s="713" t="s">
        <v>134</v>
      </c>
      <c r="B19" s="872">
        <v>100</v>
      </c>
      <c r="C19" s="873">
        <v>97.42</v>
      </c>
      <c r="D19" s="871">
        <v>4.8</v>
      </c>
      <c r="E19" s="872">
        <v>100</v>
      </c>
      <c r="F19" s="873">
        <v>96.068947368421064</v>
      </c>
      <c r="G19" s="874">
        <v>4.7</v>
      </c>
      <c r="H19" s="875"/>
      <c r="I19" s="873"/>
      <c r="J19" s="871"/>
      <c r="K19" s="869">
        <f t="shared" si="0"/>
        <v>100</v>
      </c>
      <c r="L19" s="869">
        <f t="shared" si="1"/>
        <v>96.744473684210533</v>
      </c>
      <c r="M19" s="870">
        <f t="shared" si="2"/>
        <v>4.75</v>
      </c>
    </row>
    <row r="20" spans="1:13" ht="18" customHeight="1" thickBot="1" x14ac:dyDescent="0.3">
      <c r="A20" s="713" t="s">
        <v>188</v>
      </c>
      <c r="B20" s="872">
        <v>100</v>
      </c>
      <c r="C20" s="873">
        <v>98.48571428571428</v>
      </c>
      <c r="D20" s="871">
        <v>4.9000000000000004</v>
      </c>
      <c r="E20" s="872">
        <v>100</v>
      </c>
      <c r="F20" s="873">
        <v>100</v>
      </c>
      <c r="G20" s="874">
        <v>5</v>
      </c>
      <c r="H20" s="875"/>
      <c r="I20" s="873"/>
      <c r="J20" s="871"/>
      <c r="K20" s="869">
        <f t="shared" si="0"/>
        <v>100</v>
      </c>
      <c r="L20" s="869">
        <f t="shared" si="1"/>
        <v>99.242857142857133</v>
      </c>
      <c r="M20" s="870">
        <f t="shared" si="2"/>
        <v>4.95</v>
      </c>
    </row>
    <row r="21" spans="1:13" ht="16.5" thickBot="1" x14ac:dyDescent="0.3">
      <c r="A21" s="713" t="s">
        <v>189</v>
      </c>
      <c r="B21" s="892">
        <v>100</v>
      </c>
      <c r="C21" s="893">
        <v>100</v>
      </c>
      <c r="D21" s="871">
        <v>4.9000000000000004</v>
      </c>
      <c r="E21" s="872">
        <v>100</v>
      </c>
      <c r="F21" s="873">
        <v>99.234117647058824</v>
      </c>
      <c r="G21" s="874">
        <v>4.5999999999999996</v>
      </c>
      <c r="H21" s="875"/>
      <c r="I21" s="873"/>
      <c r="J21" s="871"/>
      <c r="K21" s="869">
        <f t="shared" si="0"/>
        <v>100</v>
      </c>
      <c r="L21" s="869">
        <f t="shared" si="1"/>
        <v>99.617058823529419</v>
      </c>
      <c r="M21" s="870">
        <f t="shared" si="2"/>
        <v>4.75</v>
      </c>
    </row>
    <row r="22" spans="1:13" ht="15.75" x14ac:dyDescent="0.25">
      <c r="A22" s="713" t="s">
        <v>91</v>
      </c>
      <c r="B22" s="872"/>
      <c r="C22" s="873"/>
      <c r="D22" s="871"/>
      <c r="E22" s="872">
        <v>100</v>
      </c>
      <c r="F22" s="873">
        <v>100</v>
      </c>
      <c r="G22" s="874">
        <v>5</v>
      </c>
      <c r="H22" s="875"/>
      <c r="I22" s="873"/>
      <c r="J22" s="871"/>
      <c r="K22" s="869">
        <f t="shared" si="0"/>
        <v>100</v>
      </c>
      <c r="L22" s="869">
        <f t="shared" si="1"/>
        <v>100</v>
      </c>
      <c r="M22" s="870">
        <f t="shared" si="2"/>
        <v>5</v>
      </c>
    </row>
    <row r="23" spans="1:13" ht="15" customHeight="1" thickBot="1" x14ac:dyDescent="0.3">
      <c r="A23" s="714" t="s">
        <v>136</v>
      </c>
      <c r="B23" s="894">
        <v>77.777777777777771</v>
      </c>
      <c r="C23" s="895">
        <v>98.48571428571428</v>
      </c>
      <c r="D23" s="876">
        <v>3.8</v>
      </c>
      <c r="E23" s="877">
        <v>100</v>
      </c>
      <c r="F23" s="878">
        <v>98.675384615384615</v>
      </c>
      <c r="G23" s="879">
        <v>4.8</v>
      </c>
      <c r="H23" s="880"/>
      <c r="I23" s="878"/>
      <c r="J23" s="876"/>
      <c r="K23" s="881">
        <f t="shared" ref="K23" si="3">AVERAGE(B23+E23+H23)/3</f>
        <v>59.25925925925926</v>
      </c>
      <c r="L23" s="881">
        <f t="shared" ref="L23" si="4">AVERAGE(C23+F23+I23)/3</f>
        <v>65.720366300366308</v>
      </c>
      <c r="M23" s="882">
        <f t="shared" ref="M23" si="5">AVERAGE(D23+G23+J23)/3</f>
        <v>2.8666666666666667</v>
      </c>
    </row>
    <row r="24" spans="1:13" x14ac:dyDescent="0.25">
      <c r="A24" s="347"/>
      <c r="C24" s="348"/>
    </row>
    <row r="26" spans="1:13" x14ac:dyDescent="0.25">
      <c r="A26" s="347"/>
      <c r="C26" s="348"/>
    </row>
  </sheetData>
  <mergeCells count="5">
    <mergeCell ref="B2:D2"/>
    <mergeCell ref="E2:G2"/>
    <mergeCell ref="K2:M2"/>
    <mergeCell ref="A1:M1"/>
    <mergeCell ref="H2:J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табл1 контингент</vt:lpstr>
      <vt:lpstr>таб 2 ОБЩЕОБРАЗ классы</vt:lpstr>
      <vt:lpstr>таб 6 класс УУО</vt:lpstr>
      <vt:lpstr>таб 7 с одн 3</vt:lpstr>
      <vt:lpstr>табл 8 ПРОШЛЫЙ ГОД</vt:lpstr>
      <vt:lpstr>табл 9 НЕУСПЕВ</vt:lpstr>
      <vt:lpstr>таб 10 УП</vt:lpstr>
      <vt:lpstr>таб 11 УСПЕВАЕМОСТЬ</vt:lpstr>
      <vt:lpstr>'таб 6 класс УУО'!Область_печати</vt:lpstr>
      <vt:lpstr>'табл 8 ПРОШЛЫЙ ГОД'!Область_печати</vt:lpstr>
      <vt:lpstr>'табл 9 НЕУСПЕВ'!Область_печати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2024-06-03T23:09:07Z</dcterms:modified>
</cp:coreProperties>
</file>